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d_2023 - VNĚJŠÍ SÍTĚ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'10d_2023 - VNĚJŠÍ SÍTĚ'!$C$91:$K$243</definedName>
    <definedName name="_xlnm.Print_Area" localSheetId="1">'10d_2023 - VNĚJŠÍ SÍTĚ'!$C$4:$J$41,'10d_2023 - VNĚJŠÍ SÍTĚ'!$C$47:$J$71,'10d_2023 - VNĚJŠÍ SÍTĚ'!$C$77:$K$243</definedName>
    <definedName name="_xlnm.Print_Titles" localSheetId="1">'10d_2023 - VNĚJŠÍ SÍTĚ'!$91:$91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41"/>
  <c r="BH241"/>
  <c r="BG241"/>
  <c r="BF241"/>
  <c r="T241"/>
  <c r="T240"/>
  <c r="R241"/>
  <c r="R240"/>
  <c r="P241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56"/>
  <c r="E7"/>
  <c r="E50"/>
  <c i="1" r="L50"/>
  <c r="AM50"/>
  <c r="AM49"/>
  <c r="L49"/>
  <c r="AM47"/>
  <c r="L47"/>
  <c r="L45"/>
  <c r="L44"/>
  <c i="2" r="BK107"/>
  <c r="BK241"/>
  <c i="1" r="AS55"/>
  <c i="2" r="BK153"/>
  <c r="BK223"/>
  <c r="J119"/>
  <c r="J156"/>
  <c r="J225"/>
  <c r="BK175"/>
  <c r="J122"/>
  <c r="J127"/>
  <c r="J223"/>
  <c r="BK212"/>
  <c r="BK221"/>
  <c r="J234"/>
  <c r="BK98"/>
  <c r="BK172"/>
  <c r="J132"/>
  <c r="J159"/>
  <c r="J142"/>
  <c r="BK145"/>
  <c r="J241"/>
  <c r="BK95"/>
  <c r="BK227"/>
  <c r="BK181"/>
  <c r="BK203"/>
  <c r="BK178"/>
  <c r="J221"/>
  <c r="J138"/>
  <c r="J113"/>
  <c r="J231"/>
  <c r="J163"/>
  <c r="BK231"/>
  <c r="BK150"/>
  <c r="BK129"/>
  <c r="BK166"/>
  <c r="J185"/>
  <c r="BK147"/>
  <c r="BK225"/>
  <c r="J218"/>
  <c r="BK229"/>
  <c r="J166"/>
  <c r="J101"/>
  <c r="BK169"/>
  <c r="J189"/>
  <c r="BK163"/>
  <c r="BK234"/>
  <c r="J197"/>
  <c r="J209"/>
  <c r="BK135"/>
  <c r="J124"/>
  <c r="BK113"/>
  <c r="J206"/>
  <c r="J172"/>
  <c r="BK119"/>
  <c r="BK189"/>
  <c r="J104"/>
  <c r="BK142"/>
  <c r="BK116"/>
  <c r="BK122"/>
  <c r="J95"/>
  <c r="J215"/>
  <c r="BK194"/>
  <c r="J191"/>
  <c r="J129"/>
  <c r="BK183"/>
  <c r="J110"/>
  <c r="BK159"/>
  <c r="BK185"/>
  <c r="BK138"/>
  <c r="BK215"/>
  <c r="BK104"/>
  <c r="BK124"/>
  <c r="J183"/>
  <c r="J181"/>
  <c r="J227"/>
  <c r="BK156"/>
  <c r="BK237"/>
  <c r="J237"/>
  <c r="BK191"/>
  <c r="J145"/>
  <c r="J175"/>
  <c r="J107"/>
  <c r="J229"/>
  <c r="J178"/>
  <c r="J150"/>
  <c r="J194"/>
  <c r="BK110"/>
  <c r="BK187"/>
  <c r="J116"/>
  <c r="BK200"/>
  <c r="J200"/>
  <c r="J212"/>
  <c r="J169"/>
  <c r="BK127"/>
  <c r="J187"/>
  <c r="J153"/>
  <c r="BK218"/>
  <c r="BK209"/>
  <c r="J147"/>
  <c r="BK132"/>
  <c r="J203"/>
  <c r="BK197"/>
  <c r="BK206"/>
  <c r="J98"/>
  <c r="J135"/>
  <c r="BK101"/>
  <c l="1" r="P152"/>
  <c r="P141"/>
  <c r="T152"/>
  <c r="P162"/>
  <c r="BK141"/>
  <c r="J141"/>
  <c r="J66"/>
  <c r="R152"/>
  <c r="BK162"/>
  <c r="J162"/>
  <c r="J68"/>
  <c r="R162"/>
  <c r="T162"/>
  <c r="R94"/>
  <c r="BK168"/>
  <c r="J168"/>
  <c r="J69"/>
  <c r="T94"/>
  <c r="BK152"/>
  <c r="J152"/>
  <c r="J67"/>
  <c r="P168"/>
  <c r="P94"/>
  <c r="R141"/>
  <c r="R168"/>
  <c r="BK94"/>
  <c r="J94"/>
  <c r="J65"/>
  <c r="T141"/>
  <c r="T168"/>
  <c r="BK240"/>
  <c r="J240"/>
  <c r="J70"/>
  <c r="J86"/>
  <c r="BE127"/>
  <c r="BE147"/>
  <c r="BE169"/>
  <c r="BE98"/>
  <c r="BE101"/>
  <c r="BE107"/>
  <c r="BE150"/>
  <c r="BE178"/>
  <c r="BE194"/>
  <c r="BE197"/>
  <c r="BE215"/>
  <c r="BE227"/>
  <c r="BE234"/>
  <c r="BE104"/>
  <c r="BE116"/>
  <c r="BE119"/>
  <c r="BE124"/>
  <c r="BE132"/>
  <c r="BE142"/>
  <c r="BE181"/>
  <c r="BE183"/>
  <c r="BE191"/>
  <c r="BE209"/>
  <c r="BE229"/>
  <c r="BE237"/>
  <c r="BE122"/>
  <c r="BE159"/>
  <c r="BE110"/>
  <c r="BE153"/>
  <c r="BE166"/>
  <c r="BE231"/>
  <c r="BE113"/>
  <c r="BE145"/>
  <c r="BE156"/>
  <c r="BE172"/>
  <c r="BE185"/>
  <c r="BE212"/>
  <c r="BE223"/>
  <c r="BE241"/>
  <c r="E80"/>
  <c r="F89"/>
  <c r="BE175"/>
  <c r="BE189"/>
  <c r="BE200"/>
  <c r="BE218"/>
  <c r="BE95"/>
  <c r="BE129"/>
  <c r="BE135"/>
  <c r="BE138"/>
  <c r="BE163"/>
  <c r="BE187"/>
  <c r="BE203"/>
  <c r="BE206"/>
  <c r="BE221"/>
  <c r="BE225"/>
  <c r="F36"/>
  <c i="1" r="BA56"/>
  <c r="BA55"/>
  <c r="BA54"/>
  <c r="AW54"/>
  <c r="AK30"/>
  <c i="2" r="F37"/>
  <c i="1" r="BB56"/>
  <c r="BB55"/>
  <c r="AX55"/>
  <c i="2" r="F38"/>
  <c i="1" r="BC56"/>
  <c r="BC55"/>
  <c r="AY55"/>
  <c i="2" r="F39"/>
  <c i="1" r="BD56"/>
  <c r="BD55"/>
  <c r="BD54"/>
  <c r="W33"/>
  <c i="2" r="J36"/>
  <c i="1" r="AW56"/>
  <c r="AS54"/>
  <c i="2" l="1" r="P93"/>
  <c r="P92"/>
  <c i="1" r="AU56"/>
  <c i="2" r="R93"/>
  <c r="R92"/>
  <c r="T93"/>
  <c r="T92"/>
  <c r="BK93"/>
  <c r="BK92"/>
  <c r="J92"/>
  <c r="J63"/>
  <c i="1" r="AU55"/>
  <c r="AU54"/>
  <c r="BB54"/>
  <c r="W31"/>
  <c r="BC54"/>
  <c r="W32"/>
  <c i="2" r="F35"/>
  <c i="1" r="AZ56"/>
  <c r="AZ55"/>
  <c r="AV55"/>
  <c r="W30"/>
  <c i="2" r="J35"/>
  <c i="1" r="AV56"/>
  <c r="AT56"/>
  <c r="AW55"/>
  <c i="2" l="1" r="J93"/>
  <c r="J64"/>
  <c i="1" r="AZ54"/>
  <c r="W29"/>
  <c r="AY54"/>
  <c i="2" r="J32"/>
  <c i="1" r="AG56"/>
  <c r="AG55"/>
  <c r="AG54"/>
  <c r="AK26"/>
  <c r="AT55"/>
  <c r="AN55"/>
  <c r="AX54"/>
  <c i="2" l="1" r="J41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<sst xmlns="http://schemas.openxmlformats.org/spreadsheetml/2006/main">
  <si>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</si>
  <si>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</si>
  <si>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</si>
  <si>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</si>
  <si>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</si>
  <si>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{8681d5da-df87-4760-99e3-086d47053bb1}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</si>
  <si>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</si>
  <si>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</si>
  <si>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</si>
  <si>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</si>
  <si>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</si>
  <si>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</si>
  <si>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</si>
  <si>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</si>
  <si>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10d_2023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</si>
  <si>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</si>
  <si>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</si>
  <si>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</si>
  <si>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</si>
  <si>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</si>
  <si>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</si>
  <si>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</si>
  <si>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</si>
  <si>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</si>
  <si>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</si>
  <si>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</si>
  <si>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</si>
  <si>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</si>
  <si>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</si>
  <si>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</si>
  <si>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</si>
  <si>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</si>
  <si>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</si>
  <si>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</si>
  <si>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</si>
  <si>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</si>
  <si>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</si>
  <si>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</si>
  <si>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</si>
  <si>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</si>
  <si>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</si>
  <si>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</si>
  <si>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</si>
  <si>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</si>
  <si>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</si>
  <si>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</si>
  <si>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</si>
  <si>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</si>
  <si>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</si>
  <si>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</si>
  <si>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</si>
  <si>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</si>
  <si>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</si>
  <si>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</si>
  <si>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</si>
  <si>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</si>
  <si>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</si>
  <si>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</si>
  <si>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</si>
  <si>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</si>
  <si>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</si>
  <si>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</si>
  <si>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</si>
  <si>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</si>
  <si>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</si>
  <si>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</si>
  <si>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</si>
  <si>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</si>
  <si>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</si>
  <si>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</si>
  <si>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</si>
  <si>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</si>
  <si>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</si>
  <si>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</si>
  <si>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</si>
  <si>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</si>
  <si>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IO03_DEŠŤOVÁ KANALIZACE, VSAK</t>
  </si>
  <si>
    <t>STA</t>
  </si>
  <si>
    <t>1</t>
  </si>
  <si>
    <t>{6cd2025b-60ae-442d-8d5b-7d9898d699f0}</t>
  </si>
  <si>
    <t>2</t>
  </si>
  <si>
    <t>/</t>
  </si>
  <si>
    <t>VNĚJŠÍ SÍTĚ</t>
  </si>
  <si>
    <t>Soupis</t>
  </si>
  <si>
    <t>{a8984693-89f5-4907-86c0-1bcd4746a3a6}</t>
  </si>
  <si>
    <t>KRYCÍ LIST SOUPISU PRACÍ</t>
  </si>
  <si>
    <t>Objekt:</t>
  </si>
  <si>
    <t>10d_2023 - IO03_DEŠŤOVÁ KANALIZACE, VSAK</t>
  </si>
  <si>
    <t>Soupis:</t>
  </si>
  <si>
    <t>10d_2023 - VNĚJŠÍ SÍTĚ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</si>
  <si>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</si>
  <si>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</si>
  <si>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</si>
  <si>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</si>
  <si>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</si>
  <si>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</si>
  <si>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</si>
  <si>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</si>
  <si>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</si>
  <si>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</si>
  <si>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</si>
  <si>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</si>
  <si>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</si>
  <si>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</si>
  <si>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</si>
  <si>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</si>
  <si>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</si>
  <si>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</si>
  <si>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</si>
  <si>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</si>
  <si>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</si>
  <si>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</si>
  <si>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</si>
  <si>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</si>
  <si>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</si>
  <si>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</si>
  <si>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</si>
  <si>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</si>
  <si>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</si>
  <si>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131451205</t>
  </si>
  <si>
    <t>Hloubení zapažených jam a zářezů strojně s urovnáním dna do předepsaného profilu a spádu v hornině třídy těžitelnosti II skupiny 5 přes 500 do 1 000 m3</t>
  </si>
  <si>
    <t>m3</t>
  </si>
  <si>
    <t>CS ÚRS 2023 02</t>
  </si>
  <si>
    <t>4</t>
  </si>
  <si>
    <t>-723757607</t>
  </si>
  <si>
    <t>Online PSC</t>
  </si>
  <si>
    <t>https://podminky.urs.cz/item/CS_URS_2023_02/131451205</t>
  </si>
  <si>
    <t>VV</t>
  </si>
  <si>
    <t>16,6*5,8*3,75+8,8*5,8*3,75+3*1,5*3,5+3*3*4</t>
  </si>
  <si>
    <t>132454204</t>
  </si>
  <si>
    <t>Hloubení zapažených rýh šířky přes 800 do 2 000 mm strojně s urovnáním dna do předepsaného profilu a spádu v hornině třídy těžitelnosti II skupiny 5 přes 100 do 500 m3</t>
  </si>
  <si>
    <t>785701860</t>
  </si>
  <si>
    <t>https://podminky.urs.cz/item/CS_URS_2023_02/132454204</t>
  </si>
  <si>
    <t>25*1,2*2,3+93*0,9*1,6+30*0,9*1,9</t>
  </si>
  <si>
    <t>3</t>
  </si>
  <si>
    <t>167151112</t>
  </si>
  <si>
    <t>Nakládání, skládání a překládání neulehlého výkopku nebo sypaniny strojně nakládání, množství přes 100 m3, z hornin třídy těžitelnosti II, skupiny 4 a 5</t>
  </si>
  <si>
    <t>-367585453</t>
  </si>
  <si>
    <t>https://podminky.urs.cz/item/CS_URS_2023_02/167151112</t>
  </si>
  <si>
    <t>25*1,2*2,3+93*0,9*1,6+30*0,9*1,9+16,6*5,8*3,75+8,8*5,8*3,75+3*1,5*3,5+3*3*4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</si>
  <si>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</si>
  <si>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</si>
  <si>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745608433</t>
  </si>
  <si>
    <t>https://podminky.urs.cz/item/CS_URS_2023_02/162351123</t>
  </si>
  <si>
    <t>25*1,2*2,3+93*0,9*0,55+30*0,9*0,6+16,6*5,8*1,6+8,8*5,8*1,0+3*1,5*1,7+3*3*2,2</t>
  </si>
  <si>
    <t>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</si>
  <si>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</si>
  <si>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</si>
  <si>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-568619167</t>
  </si>
  <si>
    <t>https://podminky.urs.cz/item/CS_URS_2023_02/162751137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</si>
  <si>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</si>
  <si>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</si>
  <si>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</si>
  <si>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-1652395216</t>
  </si>
  <si>
    <t>https://podminky.urs.cz/item/CS_URS_2023_02/162751139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</si>
  <si>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</si>
  <si>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</si>
  <si>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</si>
  <si>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</si>
  <si>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-1159001869</t>
  </si>
  <si>
    <t>https://podminky.urs.cz/item/CS_URS_2023_02/171201221</t>
  </si>
  <si>
    <t>363,773*2,0</t>
  </si>
  <si>
    <t>8</t>
  </si>
  <si>
    <t>171251201</t>
  </si>
  <si>
    <t>Uložení sypaniny na skládky nebo meziskládky bez hutnění s upravením uložené sypaniny do předepsaného tvaru</t>
  </si>
  <si>
    <t>-1491498158</t>
  </si>
  <si>
    <t>https://podminky.urs.cz/item/CS_URS_2023_02/171251201</t>
  </si>
  <si>
    <t>9</t>
  </si>
  <si>
    <t>174151101</t>
  </si>
  <si>
    <t>Zásyp sypaninou z jakékoliv horniny strojně s uložením výkopku ve vrstvách se zhutněním jam, šachet, rýh nebo kolem objektů v těchto vykopávkách</t>
  </si>
  <si>
    <t>997644436</t>
  </si>
  <si>
    <t>https://podminky.urs.cz/item/CS_URS_2023_02/174151101</t>
  </si>
  <si>
    <t>25*1,2*1,65+16,6*5,8*1,6+8,8*5,8*1,0+3*1,5*1,7+3*3*1,8+93*0,9*1,05+30*0,9*1,3+16,6*5,8*2,15+8,8*5,8*2,75</t>
  </si>
  <si>
    <t>10</t>
  </si>
  <si>
    <t>M</t>
  </si>
  <si>
    <t>58343930</t>
  </si>
  <si>
    <t>kamenivo drcené hrubé frakce 16/32</t>
  </si>
  <si>
    <t>24683516</t>
  </si>
  <si>
    <t>282,038*2,0</t>
  </si>
  <si>
    <t>11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</si>
  <si>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</si>
  <si>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</si>
  <si>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-482976453</t>
  </si>
  <si>
    <t>https://podminky.urs.cz/item/CS_URS_2023_02/175151101</t>
  </si>
  <si>
    <t>25*1,2*0,55+93*0,9*0,45+30*0,9*0,5+16,6*5,8*0,2+(16,6*1,4*0,2)*2+(5,8*1,4*0,2)*2+8,8*5,8*0,2+(8,8*1,0*0,2)*2+(5,8*1,0*0,2)*2</t>
  </si>
  <si>
    <t>12</t>
  </si>
  <si>
    <t>58337303</t>
  </si>
  <si>
    <t>štěrkopísek frakce 0/8</t>
  </si>
  <si>
    <t>1596266795</t>
  </si>
  <si>
    <t>115,513*2,0</t>
  </si>
  <si>
    <t>13</t>
  </si>
  <si>
    <t>151101101</t>
  </si>
  <si>
    <t>Zřízení pažení a rozepření stěn rýh pro podzemní vedení příložné pro jakoukoliv mezerovitost, hloubky do 2 m</t>
  </si>
  <si>
    <t>m2</t>
  </si>
  <si>
    <t>298203628</t>
  </si>
  <si>
    <t>https://podminky.urs.cz/item/CS_URS_2023_02/151101101</t>
  </si>
  <si>
    <t>93*1,6*2+30*1,9*2</t>
  </si>
  <si>
    <t>14</t>
  </si>
  <si>
    <t>151101111</t>
  </si>
  <si>
    <t>Odstranění pažení a rozepření stěn rýh pro podzemní vedení s uložením materiálu na vzdálenost do 3 m od kraje výkopu příložné, hloubky do 2 m</t>
  </si>
  <si>
    <t>-305380769</t>
  </si>
  <si>
    <t>https://podminky.urs.cz/item/CS_URS_2023_02/151101111</t>
  </si>
  <si>
    <t>151101102</t>
  </si>
  <si>
    <t>Zřízení pažení a rozepření stěn rýh pro podzemní vedení příložné pro jakoukoliv mezerovitost, hloubky přes 2 do 4 m</t>
  </si>
  <si>
    <t>1015388369</t>
  </si>
  <si>
    <t>https://podminky.urs.cz/item/CS_URS_2023_02/151101102</t>
  </si>
  <si>
    <t>16,6*3,75*2+5,8*3,75*2+8,8*3,75*2+5,8*3,75*2+(3*1,5*3,5)*2+(3*3*4)*2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</si>
  <si>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</si>
  <si>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</si>
  <si>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</si>
  <si>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1970149048</t>
  </si>
  <si>
    <t>https://podminky.urs.cz/item/CS_URS_2023_02/151101112</t>
  </si>
  <si>
    <t>Svislé a kompletní konstrukce</t>
  </si>
  <si>
    <t>17</t>
  </si>
  <si>
    <t>382413117</t>
  </si>
  <si>
    <t>Osazení plastové jímky z polypropylenu PP na obetonování objemu 10000 l</t>
  </si>
  <si>
    <t>kus</t>
  </si>
  <si>
    <t>802052512</t>
  </si>
  <si>
    <t>https://podminky.urs.cz/item/CS_URS_2023_02/382413117</t>
  </si>
  <si>
    <t>18</t>
  </si>
  <si>
    <t>56241665</t>
  </si>
  <si>
    <t>nádrž akumulační 10000L na dešťovou vodu s čerpací sadou a pochozím poklopem, filtrační sadou, čerpadlo v nádrži</t>
  </si>
  <si>
    <t>1382503602</t>
  </si>
  <si>
    <t>19</t>
  </si>
  <si>
    <t>386130104</t>
  </si>
  <si>
    <t>Montáž odlučovačů ropných látek polyetylenových, průtoku 20 l/s</t>
  </si>
  <si>
    <t>-783522203</t>
  </si>
  <si>
    <t>https://podminky.urs.cz/item/CS_URS_2023_02/386130104</t>
  </si>
  <si>
    <t>20</t>
  </si>
  <si>
    <t>56241520</t>
  </si>
  <si>
    <t>odlučovač ropných látek plastový (PP), průtok max 20L/s, plocha do 2000m2, 2 poklopy do 40t</t>
  </si>
  <si>
    <t>101443853</t>
  </si>
  <si>
    <t>Vodorovné konstrukce</t>
  </si>
  <si>
    <t>451573111</t>
  </si>
  <si>
    <t>Lože pod potrubí, stoky a drobné objekty v otevřeném výkopu z písku a štěrkopísku do 63 mm</t>
  </si>
  <si>
    <t>899155866</t>
  </si>
  <si>
    <t>https://podminky.urs.cz/item/CS_URS_2023_02/451573111</t>
  </si>
  <si>
    <t>25*1,2*0,1+93*0,9*0,1+30*0,9*0,1+16,6*5,8*0,20+8,8*5,8*0,20</t>
  </si>
  <si>
    <t>22</t>
  </si>
  <si>
    <t>452311141</t>
  </si>
  <si>
    <t>Podkladní a zajišťovací konstrukce z betonu prostého v otevřeném výkopu bez zvýšených nároků na prostředí desky pod potrubí, stoky a drobné objekty z betonu tř. C 16/20</t>
  </si>
  <si>
    <t>-557371595</t>
  </si>
  <si>
    <t>https://podminky.urs.cz/item/CS_URS_2023_02/452311141</t>
  </si>
  <si>
    <t>3*1,5*0,15+3*3*0,15</t>
  </si>
  <si>
    <t>23</t>
  </si>
  <si>
    <t>899623151</t>
  </si>
  <si>
    <t>Obetonování potrubí nebo zdiva stok betonem prostým v otevřeném výkopu, betonem tř. C 16/20</t>
  </si>
  <si>
    <t>-51490732</t>
  </si>
  <si>
    <t>https://podminky.urs.cz/item/CS_URS_2023_02/899623151</t>
  </si>
  <si>
    <t>(3*1,3*0,2)*2+(1,3*1,3*0,2)*2+(3*1,5*0,2)</t>
  </si>
  <si>
    <t>Úpravy povrchů, podlahy a osazování výplní</t>
  </si>
  <si>
    <t>24</t>
  </si>
  <si>
    <t>619996145</t>
  </si>
  <si>
    <t>Ochrana stavebních konstrukcí a samostatných prvků včetně pozdějšího odstranění obalením geotextilií samostatných konstrukcí a prvků</t>
  </si>
  <si>
    <t>850593076</t>
  </si>
  <si>
    <t>https://podminky.urs.cz/item/CS_URS_2023_02/619996145</t>
  </si>
  <si>
    <t>15,6*4,8*2+15,8*1,2*2+4,8*1,2*2+7,8*4,8*2+7,8*0,6*2+4,8*0,6*2</t>
  </si>
  <si>
    <t>25</t>
  </si>
  <si>
    <t>69311088</t>
  </si>
  <si>
    <t>geotextilie netkaná separační, ochranná, filtrační, drenážní PES 500g/m2</t>
  </si>
  <si>
    <t>1992666593</t>
  </si>
  <si>
    <t>Trubní vedení</t>
  </si>
  <si>
    <t>26</t>
  </si>
  <si>
    <t>871315221</t>
  </si>
  <si>
    <t>Kanalizační potrubí z tvrdého PVC v otevřeném výkopu ve sklonu do 20 %, hladkého plnostěnného jednovrstvého, tuhost třídy SN 8 DN 160</t>
  </si>
  <si>
    <t>m</t>
  </si>
  <si>
    <t>1892777990</t>
  </si>
  <si>
    <t>https://podminky.urs.cz/item/CS_URS_2023_02/871315221</t>
  </si>
  <si>
    <t>93</t>
  </si>
  <si>
    <t>27</t>
  </si>
  <si>
    <t>871355221</t>
  </si>
  <si>
    <t>Kanalizační potrubí z tvrdého PVC v otevřeném výkopu ve sklonu do 20 %, hladkého plnostěnného jednovrstvého, tuhost třídy SN 8 DN 200</t>
  </si>
  <si>
    <t>1688703125</t>
  </si>
  <si>
    <t>https://podminky.urs.cz/item/CS_URS_2023_02/871355221</t>
  </si>
  <si>
    <t>30</t>
  </si>
  <si>
    <t>28</t>
  </si>
  <si>
    <t>871365221</t>
  </si>
  <si>
    <t>Kanalizační potrubí z tvrdého PVC v otevřeném výkopu ve sklonu do 20 %, hladkého plnostěnného jednovrstvého, tuhost třídy SN 8 DN 250</t>
  </si>
  <si>
    <t>-1988987527</t>
  </si>
  <si>
    <t>https://podminky.urs.cz/item/CS_URS_2023_02/871365221</t>
  </si>
  <si>
    <t>29</t>
  </si>
  <si>
    <t>894411111</t>
  </si>
  <si>
    <t>Zřízení šachet kanalizačních z betonových dílců tř. C 25/30, na potrubí DN do 315</t>
  </si>
  <si>
    <t>-1100922049</t>
  </si>
  <si>
    <t>https://podminky.urs.cz/item/CS_URS_2023_02/894411111</t>
  </si>
  <si>
    <t>59225102</t>
  </si>
  <si>
    <t>dílec betonový pro studny kruhové 100x100x9cm</t>
  </si>
  <si>
    <t>1867999593</t>
  </si>
  <si>
    <t>31</t>
  </si>
  <si>
    <t>59224167</t>
  </si>
  <si>
    <t>skruž betonová přechodová 62,5/100x60x12cm, stupadla poplastovaná</t>
  </si>
  <si>
    <t>289203522</t>
  </si>
  <si>
    <t>32</t>
  </si>
  <si>
    <t>59224072</t>
  </si>
  <si>
    <t>skruž betonová DN 1000x250 přechodová, 100x25x9cm</t>
  </si>
  <si>
    <t>-686397444</t>
  </si>
  <si>
    <t>33</t>
  </si>
  <si>
    <t>59224011</t>
  </si>
  <si>
    <t>prstenec šachtový vyrovnávací betonový 625x100x60mm</t>
  </si>
  <si>
    <t>255096769</t>
  </si>
  <si>
    <t>1+1</t>
  </si>
  <si>
    <t>34</t>
  </si>
  <si>
    <t>28661935</t>
  </si>
  <si>
    <t xml:space="preserve">poklop šachtový litinový  DN 600 pro třídu zatížení D400</t>
  </si>
  <si>
    <t>-1822544033</t>
  </si>
  <si>
    <t>35</t>
  </si>
  <si>
    <t>894812202</t>
  </si>
  <si>
    <t>Revizní a čistící šachta z polypropylenu PP pro hladké trouby DN 425 šachtové dno (DN šachty / DN trubního vedení) DN 425/150 průtočné 30°,60°,90°</t>
  </si>
  <si>
    <t>873310658</t>
  </si>
  <si>
    <t>https://podminky.urs.cz/item/CS_URS_2023_02/894812202</t>
  </si>
  <si>
    <t>36</t>
  </si>
  <si>
    <t>894812204</t>
  </si>
  <si>
    <t>Revizní a čistící šachta z polypropylenu PP pro hladké trouby DN 425 šachtové dno (DN šachty / DN trubního vedení) DN 425/150 sběrné tvaru X</t>
  </si>
  <si>
    <t>1412914515</t>
  </si>
  <si>
    <t>https://podminky.urs.cz/item/CS_URS_2023_02/894812204</t>
  </si>
  <si>
    <t>37</t>
  </si>
  <si>
    <t>894812205</t>
  </si>
  <si>
    <t>Revizní a čistící šachta z polypropylenu PP pro hladké trouby DN 425 šachtové dno (DN šachty / DN trubního vedení) DN 425/200 průtočné</t>
  </si>
  <si>
    <t>726397749</t>
  </si>
  <si>
    <t>https://podminky.urs.cz/item/CS_URS_2023_02/894812205</t>
  </si>
  <si>
    <t>38</t>
  </si>
  <si>
    <t>894812206</t>
  </si>
  <si>
    <t>Revizní a čistící šachta z polypropylenu PP pro hladké trouby DN 425 šachtové dno (DN šachty / DN trubního vedení) DN 425/200 průtočné 30°,60°,90°</t>
  </si>
  <si>
    <t>-1011419102</t>
  </si>
  <si>
    <t>https://podminky.urs.cz/item/CS_URS_2023_02/894812206</t>
  </si>
  <si>
    <t>39</t>
  </si>
  <si>
    <t>894812208</t>
  </si>
  <si>
    <t>Revizní a čistící šachta z polypropylenu PP pro hladké trouby DN 425 šachtové dno (DN šachty / DN trubního vedení) DN 425/200 sběrné tvaru X</t>
  </si>
  <si>
    <t>-1400474013</t>
  </si>
  <si>
    <t>https://podminky.urs.cz/item/CS_URS_2023_02/894812208</t>
  </si>
  <si>
    <t>40</t>
  </si>
  <si>
    <t>894812233</t>
  </si>
  <si>
    <t>Revizní a čistící šachta z polypropylenu PP pro hladké trouby DN 425 roura šachtová korugovaná bez hrdla, světlé hloubky 3000 mm</t>
  </si>
  <si>
    <t>1479171255</t>
  </si>
  <si>
    <t>https://podminky.urs.cz/item/CS_URS_2023_02/894812233</t>
  </si>
  <si>
    <t>41</t>
  </si>
  <si>
    <t>894812262</t>
  </si>
  <si>
    <t>Revizní a čistící šachta z polypropylenu PP pro hladké trouby DN 425 poklop litinový (pro třídu zatížení) plný do teleskopické trubky (D400)</t>
  </si>
  <si>
    <t>29326145</t>
  </si>
  <si>
    <t>https://podminky.urs.cz/item/CS_URS_2023_02/894812262</t>
  </si>
  <si>
    <t>42</t>
  </si>
  <si>
    <t>894812332</t>
  </si>
  <si>
    <t>Revizní a čistící šachta z polypropylenu PP pro hladké trouby DN 600 roura šachtová korugovaná, světlé hloubky 2 000 mm</t>
  </si>
  <si>
    <t>1564488412</t>
  </si>
  <si>
    <t>https://podminky.urs.cz/item/CS_URS_2023_02/894812332</t>
  </si>
  <si>
    <t>43</t>
  </si>
  <si>
    <t>894812377</t>
  </si>
  <si>
    <t>Revizní a čistící šachta z polypropylenu PP pro hladké trouby DN 600 poklop (mříž) litinový pro třídu zatížení D400 s teleskopickým adaptérem</t>
  </si>
  <si>
    <t>-693142661</t>
  </si>
  <si>
    <t>https://podminky.urs.cz/item/CS_URS_2023_02/894812377</t>
  </si>
  <si>
    <t>44</t>
  </si>
  <si>
    <t>895972132</t>
  </si>
  <si>
    <t>Montáž vsakovací nádrže z boxů 1200x600x600mm včetně revizních šachet</t>
  </si>
  <si>
    <t>soubor</t>
  </si>
  <si>
    <t>-409165354</t>
  </si>
  <si>
    <t>https://podminky.urs.cz/item/CS_URS_2023_02/895972132</t>
  </si>
  <si>
    <t>45</t>
  </si>
  <si>
    <t>WVN.LF200000W</t>
  </si>
  <si>
    <t>Akumulační box - s revizí (1200x600x600mm)</t>
  </si>
  <si>
    <t>-120562288</t>
  </si>
  <si>
    <t>280</t>
  </si>
  <si>
    <t>46</t>
  </si>
  <si>
    <t>56241569</t>
  </si>
  <si>
    <t>adaptér šachtový 600/315 pro akumulační box</t>
  </si>
  <si>
    <t>-1156360733</t>
  </si>
  <si>
    <t>3,33333333333333*1,2 'Přepočtené koeficientem množství</t>
  </si>
  <si>
    <t>47</t>
  </si>
  <si>
    <t>56241561</t>
  </si>
  <si>
    <t>hrdlo vstupní 250/315 pro akumulační box</t>
  </si>
  <si>
    <t>409093507</t>
  </si>
  <si>
    <t>48</t>
  </si>
  <si>
    <t>WVN.LF200800W</t>
  </si>
  <si>
    <t>Spojka - klip</t>
  </si>
  <si>
    <t>-1434639334</t>
  </si>
  <si>
    <t>140</t>
  </si>
  <si>
    <t>49</t>
  </si>
  <si>
    <t>WVN.LF200400W</t>
  </si>
  <si>
    <t>Záslepka (35 kPa)</t>
  </si>
  <si>
    <t>1499486416</t>
  </si>
  <si>
    <t>50</t>
  </si>
  <si>
    <t>892351111</t>
  </si>
  <si>
    <t>Tlakové zkoušky vodou na potrubí DN 150 nebo 200</t>
  </si>
  <si>
    <t>388030604</t>
  </si>
  <si>
    <t>https://podminky.urs.cz/item/CS_URS_2023_02/892351111</t>
  </si>
  <si>
    <t>93+30</t>
  </si>
  <si>
    <t>51</t>
  </si>
  <si>
    <t>892381111</t>
  </si>
  <si>
    <t>Tlakové zkoušky vodou na potrubí DN 250, 300 nebo 350</t>
  </si>
  <si>
    <t>169082680</t>
  </si>
  <si>
    <t>https://podminky.urs.cz/item/CS_URS_2023_02/892381111</t>
  </si>
  <si>
    <t>52</t>
  </si>
  <si>
    <t>892372111</t>
  </si>
  <si>
    <t>Tlakové zkoušky vodou zabezpečení konců potrubí při tlakových zkouškách DN do 300</t>
  </si>
  <si>
    <t>-1190908586</t>
  </si>
  <si>
    <t>https://podminky.urs.cz/item/CS_URS_2023_02/892372111</t>
  </si>
  <si>
    <t>998</t>
  </si>
  <si>
    <t>Přesun hmot</t>
  </si>
  <si>
    <t>53</t>
  </si>
  <si>
    <t>998276101</t>
  </si>
  <si>
    <t>Přesun hmot pro trubní vedení hloubené z trub z plastických hmot nebo sklolaminátových pro vodovody nebo kanalizace v otevřeném výkopu dopravní vzdálenost do 15 m</t>
  </si>
  <si>
    <t>1763013086</t>
  </si>
  <si>
    <t>https://podminky.urs.cz/item/CS_URS_2023_02/998276101</t>
  </si>
  <si>
    <t>20,959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</si>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</sst>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451205" TargetMode="External" /><Relationship Id="rId2" Type="http://schemas.openxmlformats.org/officeDocument/2006/relationships/hyperlink" Target="https://podminky.urs.cz/item/CS_URS_2023_02/132454204" TargetMode="External" /><Relationship Id="rId3" Type="http://schemas.openxmlformats.org/officeDocument/2006/relationships/hyperlink" Target="https://podminky.urs.cz/item/CS_URS_2023_02/167151112" TargetMode="External" /><Relationship Id="rId4" Type="http://schemas.openxmlformats.org/officeDocument/2006/relationships/hyperlink" Target="https://podminky.urs.cz/item/CS_URS_2023_02/162351123" TargetMode="External" /><Relationship Id="rId5" Type="http://schemas.openxmlformats.org/officeDocument/2006/relationships/hyperlink" Target="https://podminky.urs.cz/item/CS_URS_2023_02/162751137" TargetMode="External" /><Relationship Id="rId6" Type="http://schemas.openxmlformats.org/officeDocument/2006/relationships/hyperlink" Target="https://podminky.urs.cz/item/CS_URS_2023_02/162751139" TargetMode="External" /><Relationship Id="rId7" Type="http://schemas.openxmlformats.org/officeDocument/2006/relationships/hyperlink" Target="https://podminky.urs.cz/item/CS_URS_2023_02/17120122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75151101" TargetMode="External" /><Relationship Id="rId11" Type="http://schemas.openxmlformats.org/officeDocument/2006/relationships/hyperlink" Target="https://podminky.urs.cz/item/CS_URS_2023_02/151101101" TargetMode="External" /><Relationship Id="rId12" Type="http://schemas.openxmlformats.org/officeDocument/2006/relationships/hyperlink" Target="https://podminky.urs.cz/item/CS_URS_2023_02/151101111" TargetMode="External" /><Relationship Id="rId13" Type="http://schemas.openxmlformats.org/officeDocument/2006/relationships/hyperlink" Target="https://podminky.urs.cz/item/CS_URS_2023_02/151101102" TargetMode="External" /><Relationship Id="rId14" Type="http://schemas.openxmlformats.org/officeDocument/2006/relationships/hyperlink" Target="https://podminky.urs.cz/item/CS_URS_2023_02/151101112" TargetMode="External" /><Relationship Id="rId15" Type="http://schemas.openxmlformats.org/officeDocument/2006/relationships/hyperlink" Target="https://podminky.urs.cz/item/CS_URS_2023_02/382413117" TargetMode="External" /><Relationship Id="rId16" Type="http://schemas.openxmlformats.org/officeDocument/2006/relationships/hyperlink" Target="https://podminky.urs.cz/item/CS_URS_2023_02/386130104" TargetMode="External" /><Relationship Id="rId17" Type="http://schemas.openxmlformats.org/officeDocument/2006/relationships/hyperlink" Target="https://podminky.urs.cz/item/CS_URS_2023_02/451573111" TargetMode="External" /><Relationship Id="rId18" Type="http://schemas.openxmlformats.org/officeDocument/2006/relationships/hyperlink" Target="https://podminky.urs.cz/item/CS_URS_2023_02/452311141" TargetMode="External" /><Relationship Id="rId19" Type="http://schemas.openxmlformats.org/officeDocument/2006/relationships/hyperlink" Target="https://podminky.urs.cz/item/CS_URS_2023_02/899623151" TargetMode="External" /><Relationship Id="rId20" Type="http://schemas.openxmlformats.org/officeDocument/2006/relationships/hyperlink" Target="https://podminky.urs.cz/item/CS_URS_2023_02/619996145" TargetMode="External" /><Relationship Id="rId21" Type="http://schemas.openxmlformats.org/officeDocument/2006/relationships/hyperlink" Target="https://podminky.urs.cz/item/CS_URS_2023_02/871315221" TargetMode="External" /><Relationship Id="rId22" Type="http://schemas.openxmlformats.org/officeDocument/2006/relationships/hyperlink" Target="https://podminky.urs.cz/item/CS_URS_2023_02/871355221" TargetMode="External" /><Relationship Id="rId23" Type="http://schemas.openxmlformats.org/officeDocument/2006/relationships/hyperlink" Target="https://podminky.urs.cz/item/CS_URS_2023_02/871365221" TargetMode="External" /><Relationship Id="rId24" Type="http://schemas.openxmlformats.org/officeDocument/2006/relationships/hyperlink" Target="https://podminky.urs.cz/item/CS_URS_2023_02/894411111" TargetMode="External" /><Relationship Id="rId25" Type="http://schemas.openxmlformats.org/officeDocument/2006/relationships/hyperlink" Target="https://podminky.urs.cz/item/CS_URS_2023_02/894812202" TargetMode="External" /><Relationship Id="rId26" Type="http://schemas.openxmlformats.org/officeDocument/2006/relationships/hyperlink" Target="https://podminky.urs.cz/item/CS_URS_2023_02/894812204" TargetMode="External" /><Relationship Id="rId27" Type="http://schemas.openxmlformats.org/officeDocument/2006/relationships/hyperlink" Target="https://podminky.urs.cz/item/CS_URS_2023_02/894812205" TargetMode="External" /><Relationship Id="rId28" Type="http://schemas.openxmlformats.org/officeDocument/2006/relationships/hyperlink" Target="https://podminky.urs.cz/item/CS_URS_2023_02/894812206" TargetMode="External" /><Relationship Id="rId29" Type="http://schemas.openxmlformats.org/officeDocument/2006/relationships/hyperlink" Target="https://podminky.urs.cz/item/CS_URS_2023_02/894812208" TargetMode="External" /><Relationship Id="rId30" Type="http://schemas.openxmlformats.org/officeDocument/2006/relationships/hyperlink" Target="https://podminky.urs.cz/item/CS_URS_2023_02/894812233" TargetMode="External" /><Relationship Id="rId31" Type="http://schemas.openxmlformats.org/officeDocument/2006/relationships/hyperlink" Target="https://podminky.urs.cz/item/CS_URS_2023_02/894812262" TargetMode="External" /><Relationship Id="rId32" Type="http://schemas.openxmlformats.org/officeDocument/2006/relationships/hyperlink" Target="https://podminky.urs.cz/item/CS_URS_2023_02/894812332" TargetMode="External" /><Relationship Id="rId33" Type="http://schemas.openxmlformats.org/officeDocument/2006/relationships/hyperlink" Target="https://podminky.urs.cz/item/CS_URS_2023_02/894812377" TargetMode="External" /><Relationship Id="rId34" Type="http://schemas.openxmlformats.org/officeDocument/2006/relationships/hyperlink" Target="https://podminky.urs.cz/item/CS_URS_2023_02/895972132" TargetMode="External" /><Relationship Id="rId35" Type="http://schemas.openxmlformats.org/officeDocument/2006/relationships/hyperlink" Target="https://podminky.urs.cz/item/CS_URS_2023_02/892351111" TargetMode="External" /><Relationship Id="rId36" Type="http://schemas.openxmlformats.org/officeDocument/2006/relationships/hyperlink" Target="https://podminky.urs.cz/item/CS_URS_2023_02/892381111" TargetMode="External" /><Relationship Id="rId37" Type="http://schemas.openxmlformats.org/officeDocument/2006/relationships/hyperlink" Target="https://podminky.urs.cz/item/CS_URS_2023_02/892372111" TargetMode="External" /><Relationship Id="rId38" Type="http://schemas.openxmlformats.org/officeDocument/2006/relationships/hyperlink" Target="https://podminky.urs.cz/item/CS_URS_2023_02/99827610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10d_2023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MULTIFUNKČNÍ DŮM MUGLINOV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'10d_2023 - VNĚJŠÍ SÍTĚ'!J32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'10d_2023 - VNĚJŠÍ SÍTĚ'!P92</f>
        <v>0</v>
      </c>
      <c r="AV56" s="129">
        <f>'10d_2023 - VNĚJŠÍ SÍTĚ'!J35</f>
        <v>0</v>
      </c>
      <c r="AW56" s="129">
        <f>'10d_2023 - VNĚJŠÍ SÍTĚ'!J36</f>
        <v>0</v>
      </c>
      <c r="AX56" s="129">
        <f>'10d_2023 - VNĚJŠÍ SÍTĚ'!J37</f>
        <v>0</v>
      </c>
      <c r="AY56" s="129">
        <f>'10d_2023 - VNĚJŠÍ SÍTĚ'!J38</f>
        <v>0</v>
      </c>
      <c r="AZ56" s="129">
        <f>'10d_2023 - VNĚJŠÍ SÍTĚ'!F35</f>
        <v>0</v>
      </c>
      <c r="BA56" s="129">
        <f>'10d_2023 - VNĚJŠÍ SÍTĚ'!F36</f>
        <v>0</v>
      </c>
      <c r="BB56" s="129">
        <f>'10d_2023 - VNĚJŠÍ SÍTĚ'!F37</f>
        <v>0</v>
      </c>
      <c r="BC56" s="129">
        <f>'10d_2023 - VNĚJŠÍ SÍTĚ'!F38</f>
        <v>0</v>
      </c>
      <c r="BD56" s="131">
        <f>'10d_2023 - VNĚJŠÍ SÍTĚ'!F39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pfL7q83GyUZXAg19bNTHgefPFbws/KysuU+YIS0zCN+AAZs+FacnBuRuYehSPqV+2jJ1c4SUeL52idrEhEKbTA==" hashValue="iccfhKyz576QDdhclTXfinXlMAMBarstTE4CGqFRgnBnqpqc2SATBKcyJ0J3eIBVVnOGDD9VGL9DRHB966eP+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0d_2023 - VNĚJŠÍ SÍ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16.5" customHeight="1">
      <c r="B7" s="19"/>
      <c r="E7" s="138" t="str">
        <f>'Rekapitulace stavby'!K6</f>
        <v>MULTIFUNKČNÍ DŮM MUGLINOV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19. 9. 2023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ROUND(J92,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ROUND((SUM(BE92:BE243)),  2)</f>
        <v>0</v>
      </c>
      <c r="G35" s="37"/>
      <c r="H35" s="37"/>
      <c r="I35" s="152">
        <v>0.20999999999999999</v>
      </c>
      <c r="J35" s="151">
        <f>ROUND(((SUM(BE92:BE243))*I35),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ROUND((SUM(BF92:BF243)),  2)</f>
        <v>0</v>
      </c>
      <c r="G36" s="37"/>
      <c r="H36" s="37"/>
      <c r="I36" s="152">
        <v>0.14999999999999999</v>
      </c>
      <c r="J36" s="151">
        <f>ROUND(((SUM(BF92:BF243))*I36),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ROUND((SUM(BG92:BG243)),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ROUND((SUM(BH92:BH243)),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ROUND((SUM(BI92:BI243)),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4" t="str">
        <f>E7</f>
        <v>MULTIFUNKČNÍ DŮM MUGLINOV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10d_2023 - VNĚJŠÍ SÍTĚ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19. 9. 2023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MĚSTO OSTRAVA</v>
      </c>
      <c r="G58" s="39"/>
      <c r="H58" s="39"/>
      <c r="I58" s="31" t="s">
        <v>31</v>
      </c>
      <c r="J58" s="35" t="str">
        <f>E23</f>
        <v>PPS KANIA S.R.O.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J92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J93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J94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4"/>
      <c r="D66" s="176" t="s">
        <v>96</v>
      </c>
      <c r="E66" s="177"/>
      <c r="F66" s="177"/>
      <c r="G66" s="177"/>
      <c r="H66" s="177"/>
      <c r="I66" s="177"/>
      <c r="J66" s="178">
        <f>J141</f>
        <v>0</v>
      </c>
      <c r="K66" s="124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4"/>
      <c r="D67" s="176" t="s">
        <v>97</v>
      </c>
      <c r="E67" s="177"/>
      <c r="F67" s="177"/>
      <c r="G67" s="177"/>
      <c r="H67" s="177"/>
      <c r="I67" s="177"/>
      <c r="J67" s="178">
        <f>J152</f>
        <v>0</v>
      </c>
      <c r="K67" s="124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4"/>
      <c r="D68" s="176" t="s">
        <v>98</v>
      </c>
      <c r="E68" s="177"/>
      <c r="F68" s="177"/>
      <c r="G68" s="177"/>
      <c r="H68" s="177"/>
      <c r="I68" s="177"/>
      <c r="J68" s="178">
        <f>J162</f>
        <v>0</v>
      </c>
      <c r="K68" s="124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4"/>
      <c r="D69" s="176" t="s">
        <v>99</v>
      </c>
      <c r="E69" s="177"/>
      <c r="F69" s="177"/>
      <c r="G69" s="177"/>
      <c r="H69" s="177"/>
      <c r="I69" s="177"/>
      <c r="J69" s="178">
        <f>J168</f>
        <v>0</v>
      </c>
      <c r="K69" s="124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24"/>
      <c r="D70" s="176" t="s">
        <v>100</v>
      </c>
      <c r="E70" s="177"/>
      <c r="F70" s="177"/>
      <c r="G70" s="177"/>
      <c r="H70" s="177"/>
      <c r="I70" s="177"/>
      <c r="J70" s="178">
        <f>J240</f>
        <v>0</v>
      </c>
      <c r="K70" s="124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101</v>
      </c>
      <c r="D77" s="39"/>
      <c r="E77" s="39"/>
      <c r="F77" s="39"/>
      <c r="G77" s="39"/>
      <c r="H77" s="39"/>
      <c r="I77" s="39"/>
      <c r="J77" s="39"/>
      <c r="K77" s="39"/>
      <c r="L77" s="13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4" t="str">
        <f>E7</f>
        <v>MULTIFUNKČNÍ DŮM MUGLINOV</v>
      </c>
      <c r="F80" s="31"/>
      <c r="G80" s="31"/>
      <c r="H80" s="31"/>
      <c r="I80" s="39"/>
      <c r="J80" s="39"/>
      <c r="K80" s="39"/>
      <c r="L80" s="13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86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4" t="s">
        <v>87</v>
      </c>
      <c r="F82" s="39"/>
      <c r="G82" s="39"/>
      <c r="H82" s="39"/>
      <c r="I82" s="39"/>
      <c r="J82" s="39"/>
      <c r="K82" s="39"/>
      <c r="L82" s="13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88</v>
      </c>
      <c r="D83" s="39"/>
      <c r="E83" s="39"/>
      <c r="F83" s="39"/>
      <c r="G83" s="39"/>
      <c r="H83" s="39"/>
      <c r="I83" s="39"/>
      <c r="J83" s="39"/>
      <c r="K83" s="39"/>
      <c r="L83" s="13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8" t="str">
        <f>E11</f>
        <v>10d_2023 - VNĚJŠÍ SÍTĚ</v>
      </c>
      <c r="F84" s="39"/>
      <c r="G84" s="39"/>
      <c r="H84" s="39"/>
      <c r="I84" s="39"/>
      <c r="J84" s="39"/>
      <c r="K84" s="39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1" t="str">
        <f>IF(J14="","",J14)</f>
        <v>19. 9. 2023</v>
      </c>
      <c r="K86" s="39"/>
      <c r="L86" s="13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MĚSTO OSTRAVA</v>
      </c>
      <c r="G88" s="39"/>
      <c r="H88" s="39"/>
      <c r="I88" s="31" t="s">
        <v>31</v>
      </c>
      <c r="J88" s="35" t="str">
        <f>E23</f>
        <v>PPS KANIA S.R.O.</v>
      </c>
      <c r="K88" s="39"/>
      <c r="L88" s="13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IF(E20="","",E20)</f>
        <v>Vyplň údaj</v>
      </c>
      <c r="G89" s="39"/>
      <c r="H89" s="39"/>
      <c r="I89" s="31" t="s">
        <v>34</v>
      </c>
      <c r="J89" s="35" t="str">
        <f>E26</f>
        <v>JAN OCHODNICKÝ</v>
      </c>
      <c r="K89" s="39"/>
      <c r="L89" s="13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1" customFormat="1" ht="29.28" customHeight="1">
      <c r="A91" s="180"/>
      <c r="B91" s="181"/>
      <c r="C91" s="182" t="s">
        <v>102</v>
      </c>
      <c r="D91" s="183" t="s">
        <v>57</v>
      </c>
      <c r="E91" s="183" t="s">
        <v>53</v>
      </c>
      <c r="F91" s="183" t="s">
        <v>54</v>
      </c>
      <c r="G91" s="183" t="s">
        <v>103</v>
      </c>
      <c r="H91" s="183" t="s">
        <v>104</v>
      </c>
      <c r="I91" s="183" t="s">
        <v>105</v>
      </c>
      <c r="J91" s="183" t="s">
        <v>92</v>
      </c>
      <c r="K91" s="184" t="s">
        <v>106</v>
      </c>
      <c r="L91" s="185"/>
      <c r="M91" s="91" t="s">
        <v>19</v>
      </c>
      <c r="N91" s="92" t="s">
        <v>42</v>
      </c>
      <c r="O91" s="92" t="s">
        <v>107</v>
      </c>
      <c r="P91" s="92" t="s">
        <v>108</v>
      </c>
      <c r="Q91" s="92" t="s">
        <v>109</v>
      </c>
      <c r="R91" s="92" t="s">
        <v>110</v>
      </c>
      <c r="S91" s="92" t="s">
        <v>111</v>
      </c>
      <c r="T91" s="93" t="s">
        <v>112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8" t="s">
        <v>113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4"/>
      <c r="N92" s="187"/>
      <c r="O92" s="95"/>
      <c r="P92" s="188">
        <f>P93</f>
        <v>0</v>
      </c>
      <c r="Q92" s="95"/>
      <c r="R92" s="188">
        <f>R93</f>
        <v>817.59914800000001</v>
      </c>
      <c r="S92" s="95"/>
      <c r="T92" s="189">
        <f>T93</f>
        <v>0.57840000000000003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71</v>
      </c>
      <c r="AU92" s="16" t="s">
        <v>93</v>
      </c>
      <c r="BK92" s="190">
        <f>BK93</f>
        <v>0</v>
      </c>
    </row>
    <row r="93" s="12" customFormat="1" ht="25.92" customHeight="1">
      <c r="A93" s="12"/>
      <c r="B93" s="191"/>
      <c r="C93" s="192"/>
      <c r="D93" s="193" t="s">
        <v>71</v>
      </c>
      <c r="E93" s="194" t="s">
        <v>114</v>
      </c>
      <c r="F93" s="194" t="s">
        <v>115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P94+P141+P152+P162+P168+P240</f>
        <v>0</v>
      </c>
      <c r="Q93" s="199"/>
      <c r="R93" s="200">
        <f>R94+R141+R152+R162+R168+R240</f>
        <v>817.59914800000001</v>
      </c>
      <c r="S93" s="199"/>
      <c r="T93" s="201">
        <f>T94+T141+T152+T162+T168+T240</f>
        <v>0.57840000000000003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78</v>
      </c>
      <c r="AT93" s="203" t="s">
        <v>71</v>
      </c>
      <c r="AU93" s="203" t="s">
        <v>72</v>
      </c>
      <c r="AY93" s="202" t="s">
        <v>116</v>
      </c>
      <c r="BK93" s="204">
        <f>BK94+BK141+BK152+BK162+BK168+BK240</f>
        <v>0</v>
      </c>
    </row>
    <row r="94" s="12" customFormat="1" ht="22.8" customHeight="1">
      <c r="A94" s="12"/>
      <c r="B94" s="191"/>
      <c r="C94" s="192"/>
      <c r="D94" s="193" t="s">
        <v>71</v>
      </c>
      <c r="E94" s="205" t="s">
        <v>78</v>
      </c>
      <c r="F94" s="205" t="s">
        <v>117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SUM(P95:P140)</f>
        <v>0</v>
      </c>
      <c r="Q94" s="199"/>
      <c r="R94" s="200">
        <f>SUM(R95:R140)</f>
        <v>795.77159400000005</v>
      </c>
      <c r="S94" s="199"/>
      <c r="T94" s="201">
        <f>SUM(T95:T140)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78</v>
      </c>
      <c r="AT94" s="203" t="s">
        <v>71</v>
      </c>
      <c r="AU94" s="203" t="s">
        <v>78</v>
      </c>
      <c r="AY94" s="202" t="s">
        <v>116</v>
      </c>
      <c r="BK94" s="204">
        <f>SUM(BK95:BK140)</f>
        <v>0</v>
      </c>
    </row>
    <row r="95" s="2" customFormat="1" ht="24.15" customHeight="1">
      <c r="A95" s="37"/>
      <c r="B95" s="38"/>
      <c r="C95" s="207" t="s">
        <v>78</v>
      </c>
      <c r="D95" s="207" t="s">
        <v>118</v>
      </c>
      <c r="E95" s="208" t="s">
        <v>119</v>
      </c>
      <c r="F95" s="209" t="s">
        <v>120</v>
      </c>
      <c r="G95" s="210" t="s">
        <v>121</v>
      </c>
      <c r="H95" s="211">
        <v>604.20000000000005</v>
      </c>
      <c r="I95" s="212"/>
      <c r="J95" s="213">
        <f>ROUND(I95*H95,2)</f>
        <v>0</v>
      </c>
      <c r="K95" s="209" t="s">
        <v>122</v>
      </c>
      <c r="L95" s="43"/>
      <c r="M95" s="214" t="s">
        <v>19</v>
      </c>
      <c r="N95" s="215" t="s">
        <v>43</v>
      </c>
      <c r="O95" s="83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8" t="s">
        <v>123</v>
      </c>
      <c r="AT95" s="218" t="s">
        <v>118</v>
      </c>
      <c r="AU95" s="218" t="s">
        <v>80</v>
      </c>
      <c r="AY95" s="16" t="s">
        <v>116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6" t="s">
        <v>78</v>
      </c>
      <c r="BK95" s="219">
        <f>ROUND(I95*H95,2)</f>
        <v>0</v>
      </c>
      <c r="BL95" s="16" t="s">
        <v>123</v>
      </c>
      <c r="BM95" s="218" t="s">
        <v>124</v>
      </c>
    </row>
    <row r="96" s="2" customFormat="1">
      <c r="A96" s="37"/>
      <c r="B96" s="38"/>
      <c r="C96" s="39"/>
      <c r="D96" s="220" t="s">
        <v>125</v>
      </c>
      <c r="E96" s="39"/>
      <c r="F96" s="221" t="s">
        <v>126</v>
      </c>
      <c r="G96" s="39"/>
      <c r="H96" s="39"/>
      <c r="I96" s="222"/>
      <c r="J96" s="39"/>
      <c r="K96" s="39"/>
      <c r="L96" s="43"/>
      <c r="M96" s="223"/>
      <c r="N96" s="224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125</v>
      </c>
      <c r="AU96" s="16" t="s">
        <v>80</v>
      </c>
    </row>
    <row r="97" s="13" customFormat="1">
      <c r="A97" s="13"/>
      <c r="B97" s="225"/>
      <c r="C97" s="226"/>
      <c r="D97" s="227" t="s">
        <v>127</v>
      </c>
      <c r="E97" s="228" t="s">
        <v>19</v>
      </c>
      <c r="F97" s="229" t="s">
        <v>128</v>
      </c>
      <c r="G97" s="226"/>
      <c r="H97" s="230">
        <v>604.20000000000005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127</v>
      </c>
      <c r="AU97" s="236" t="s">
        <v>80</v>
      </c>
      <c r="AV97" s="13" t="s">
        <v>80</v>
      </c>
      <c r="AW97" s="13" t="s">
        <v>33</v>
      </c>
      <c r="AX97" s="13" t="s">
        <v>78</v>
      </c>
      <c r="AY97" s="236" t="s">
        <v>116</v>
      </c>
    </row>
    <row r="98" s="2" customFormat="1" ht="24.15" customHeight="1">
      <c r="A98" s="37"/>
      <c r="B98" s="38"/>
      <c r="C98" s="207" t="s">
        <v>80</v>
      </c>
      <c r="D98" s="207" t="s">
        <v>118</v>
      </c>
      <c r="E98" s="208" t="s">
        <v>129</v>
      </c>
      <c r="F98" s="209" t="s">
        <v>130</v>
      </c>
      <c r="G98" s="210" t="s">
        <v>121</v>
      </c>
      <c r="H98" s="211">
        <v>254.22</v>
      </c>
      <c r="I98" s="212"/>
      <c r="J98" s="213">
        <f>ROUND(I98*H98,2)</f>
        <v>0</v>
      </c>
      <c r="K98" s="209" t="s">
        <v>122</v>
      </c>
      <c r="L98" s="43"/>
      <c r="M98" s="214" t="s">
        <v>19</v>
      </c>
      <c r="N98" s="215" t="s">
        <v>43</v>
      </c>
      <c r="O98" s="83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8" t="s">
        <v>123</v>
      </c>
      <c r="AT98" s="218" t="s">
        <v>118</v>
      </c>
      <c r="AU98" s="218" t="s">
        <v>80</v>
      </c>
      <c r="AY98" s="16" t="s">
        <v>116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6" t="s">
        <v>78</v>
      </c>
      <c r="BK98" s="219">
        <f>ROUND(I98*H98,2)</f>
        <v>0</v>
      </c>
      <c r="BL98" s="16" t="s">
        <v>123</v>
      </c>
      <c r="BM98" s="218" t="s">
        <v>131</v>
      </c>
    </row>
    <row r="99" s="2" customFormat="1">
      <c r="A99" s="37"/>
      <c r="B99" s="38"/>
      <c r="C99" s="39"/>
      <c r="D99" s="220" t="s">
        <v>125</v>
      </c>
      <c r="E99" s="39"/>
      <c r="F99" s="221" t="s">
        <v>132</v>
      </c>
      <c r="G99" s="39"/>
      <c r="H99" s="39"/>
      <c r="I99" s="222"/>
      <c r="J99" s="39"/>
      <c r="K99" s="39"/>
      <c r="L99" s="43"/>
      <c r="M99" s="223"/>
      <c r="N99" s="22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125</v>
      </c>
      <c r="AU99" s="16" t="s">
        <v>80</v>
      </c>
    </row>
    <row r="100" s="13" customFormat="1">
      <c r="A100" s="13"/>
      <c r="B100" s="225"/>
      <c r="C100" s="226"/>
      <c r="D100" s="227" t="s">
        <v>127</v>
      </c>
      <c r="E100" s="228" t="s">
        <v>19</v>
      </c>
      <c r="F100" s="229" t="s">
        <v>133</v>
      </c>
      <c r="G100" s="226"/>
      <c r="H100" s="230">
        <v>254.22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127</v>
      </c>
      <c r="AU100" s="236" t="s">
        <v>80</v>
      </c>
      <c r="AV100" s="13" t="s">
        <v>80</v>
      </c>
      <c r="AW100" s="13" t="s">
        <v>33</v>
      </c>
      <c r="AX100" s="13" t="s">
        <v>78</v>
      </c>
      <c r="AY100" s="236" t="s">
        <v>116</v>
      </c>
    </row>
    <row r="101" s="2" customFormat="1" ht="24.15" customHeight="1">
      <c r="A101" s="37"/>
      <c r="B101" s="38"/>
      <c r="C101" s="207" t="s">
        <v>134</v>
      </c>
      <c r="D101" s="207" t="s">
        <v>118</v>
      </c>
      <c r="E101" s="208" t="s">
        <v>135</v>
      </c>
      <c r="F101" s="209" t="s">
        <v>136</v>
      </c>
      <c r="G101" s="210" t="s">
        <v>121</v>
      </c>
      <c r="H101" s="211">
        <v>858.41999999999996</v>
      </c>
      <c r="I101" s="212"/>
      <c r="J101" s="213">
        <f>ROUND(I101*H101,2)</f>
        <v>0</v>
      </c>
      <c r="K101" s="209" t="s">
        <v>122</v>
      </c>
      <c r="L101" s="43"/>
      <c r="M101" s="214" t="s">
        <v>19</v>
      </c>
      <c r="N101" s="215" t="s">
        <v>43</v>
      </c>
      <c r="O101" s="83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8" t="s">
        <v>123</v>
      </c>
      <c r="AT101" s="218" t="s">
        <v>118</v>
      </c>
      <c r="AU101" s="218" t="s">
        <v>80</v>
      </c>
      <c r="AY101" s="16" t="s">
        <v>116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6" t="s">
        <v>78</v>
      </c>
      <c r="BK101" s="219">
        <f>ROUND(I101*H101,2)</f>
        <v>0</v>
      </c>
      <c r="BL101" s="16" t="s">
        <v>123</v>
      </c>
      <c r="BM101" s="218" t="s">
        <v>137</v>
      </c>
    </row>
    <row r="102" s="2" customFormat="1">
      <c r="A102" s="37"/>
      <c r="B102" s="38"/>
      <c r="C102" s="39"/>
      <c r="D102" s="220" t="s">
        <v>125</v>
      </c>
      <c r="E102" s="39"/>
      <c r="F102" s="221" t="s">
        <v>138</v>
      </c>
      <c r="G102" s="39"/>
      <c r="H102" s="39"/>
      <c r="I102" s="222"/>
      <c r="J102" s="39"/>
      <c r="K102" s="39"/>
      <c r="L102" s="43"/>
      <c r="M102" s="223"/>
      <c r="N102" s="22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125</v>
      </c>
      <c r="AU102" s="16" t="s">
        <v>80</v>
      </c>
    </row>
    <row r="103" s="13" customFormat="1">
      <c r="A103" s="13"/>
      <c r="B103" s="225"/>
      <c r="C103" s="226"/>
      <c r="D103" s="227" t="s">
        <v>127</v>
      </c>
      <c r="E103" s="228" t="s">
        <v>19</v>
      </c>
      <c r="F103" s="229" t="s">
        <v>139</v>
      </c>
      <c r="G103" s="226"/>
      <c r="H103" s="230">
        <v>858.41999999999996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127</v>
      </c>
      <c r="AU103" s="236" t="s">
        <v>80</v>
      </c>
      <c r="AV103" s="13" t="s">
        <v>80</v>
      </c>
      <c r="AW103" s="13" t="s">
        <v>33</v>
      </c>
      <c r="AX103" s="13" t="s">
        <v>78</v>
      </c>
      <c r="AY103" s="236" t="s">
        <v>116</v>
      </c>
    </row>
    <row r="104" s="2" customFormat="1" ht="37.8" customHeight="1">
      <c r="A104" s="37"/>
      <c r="B104" s="38"/>
      <c r="C104" s="207" t="s">
        <v>123</v>
      </c>
      <c r="D104" s="207" t="s">
        <v>118</v>
      </c>
      <c r="E104" s="208" t="s">
        <v>140</v>
      </c>
      <c r="F104" s="209" t="s">
        <v>141</v>
      </c>
      <c r="G104" s="210" t="s">
        <v>121</v>
      </c>
      <c r="H104" s="211">
        <v>363.77300000000002</v>
      </c>
      <c r="I104" s="212"/>
      <c r="J104" s="213">
        <f>ROUND(I104*H104,2)</f>
        <v>0</v>
      </c>
      <c r="K104" s="209" t="s">
        <v>122</v>
      </c>
      <c r="L104" s="43"/>
      <c r="M104" s="214" t="s">
        <v>19</v>
      </c>
      <c r="N104" s="215" t="s">
        <v>43</v>
      </c>
      <c r="O104" s="83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8" t="s">
        <v>123</v>
      </c>
      <c r="AT104" s="218" t="s">
        <v>118</v>
      </c>
      <c r="AU104" s="218" t="s">
        <v>80</v>
      </c>
      <c r="AY104" s="16" t="s">
        <v>116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6" t="s">
        <v>78</v>
      </c>
      <c r="BK104" s="219">
        <f>ROUND(I104*H104,2)</f>
        <v>0</v>
      </c>
      <c r="BL104" s="16" t="s">
        <v>123</v>
      </c>
      <c r="BM104" s="218" t="s">
        <v>142</v>
      </c>
    </row>
    <row r="105" s="2" customFormat="1">
      <c r="A105" s="37"/>
      <c r="B105" s="38"/>
      <c r="C105" s="39"/>
      <c r="D105" s="220" t="s">
        <v>125</v>
      </c>
      <c r="E105" s="39"/>
      <c r="F105" s="221" t="s">
        <v>143</v>
      </c>
      <c r="G105" s="39"/>
      <c r="H105" s="39"/>
      <c r="I105" s="222"/>
      <c r="J105" s="39"/>
      <c r="K105" s="39"/>
      <c r="L105" s="43"/>
      <c r="M105" s="223"/>
      <c r="N105" s="22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125</v>
      </c>
      <c r="AU105" s="16" t="s">
        <v>80</v>
      </c>
    </row>
    <row r="106" s="13" customFormat="1">
      <c r="A106" s="13"/>
      <c r="B106" s="225"/>
      <c r="C106" s="226"/>
      <c r="D106" s="227" t="s">
        <v>127</v>
      </c>
      <c r="E106" s="228" t="s">
        <v>19</v>
      </c>
      <c r="F106" s="229" t="s">
        <v>144</v>
      </c>
      <c r="G106" s="226"/>
      <c r="H106" s="230">
        <v>363.77300000000002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127</v>
      </c>
      <c r="AU106" s="236" t="s">
        <v>80</v>
      </c>
      <c r="AV106" s="13" t="s">
        <v>80</v>
      </c>
      <c r="AW106" s="13" t="s">
        <v>33</v>
      </c>
      <c r="AX106" s="13" t="s">
        <v>78</v>
      </c>
      <c r="AY106" s="236" t="s">
        <v>116</v>
      </c>
    </row>
    <row r="107" s="2" customFormat="1" ht="37.8" customHeight="1">
      <c r="A107" s="37"/>
      <c r="B107" s="38"/>
      <c r="C107" s="207" t="s">
        <v>145</v>
      </c>
      <c r="D107" s="207" t="s">
        <v>118</v>
      </c>
      <c r="E107" s="208" t="s">
        <v>146</v>
      </c>
      <c r="F107" s="209" t="s">
        <v>147</v>
      </c>
      <c r="G107" s="210" t="s">
        <v>121</v>
      </c>
      <c r="H107" s="211">
        <v>363.77300000000002</v>
      </c>
      <c r="I107" s="212"/>
      <c r="J107" s="213">
        <f>ROUND(I107*H107,2)</f>
        <v>0</v>
      </c>
      <c r="K107" s="209" t="s">
        <v>122</v>
      </c>
      <c r="L107" s="43"/>
      <c r="M107" s="214" t="s">
        <v>19</v>
      </c>
      <c r="N107" s="215" t="s">
        <v>43</v>
      </c>
      <c r="O107" s="83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8" t="s">
        <v>123</v>
      </c>
      <c r="AT107" s="218" t="s">
        <v>118</v>
      </c>
      <c r="AU107" s="218" t="s">
        <v>80</v>
      </c>
      <c r="AY107" s="16" t="s">
        <v>116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6" t="s">
        <v>78</v>
      </c>
      <c r="BK107" s="219">
        <f>ROUND(I107*H107,2)</f>
        <v>0</v>
      </c>
      <c r="BL107" s="16" t="s">
        <v>123</v>
      </c>
      <c r="BM107" s="218" t="s">
        <v>148</v>
      </c>
    </row>
    <row r="108" s="2" customFormat="1">
      <c r="A108" s="37"/>
      <c r="B108" s="38"/>
      <c r="C108" s="39"/>
      <c r="D108" s="220" t="s">
        <v>125</v>
      </c>
      <c r="E108" s="39"/>
      <c r="F108" s="221" t="s">
        <v>149</v>
      </c>
      <c r="G108" s="39"/>
      <c r="H108" s="39"/>
      <c r="I108" s="222"/>
      <c r="J108" s="39"/>
      <c r="K108" s="39"/>
      <c r="L108" s="43"/>
      <c r="M108" s="223"/>
      <c r="N108" s="22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125</v>
      </c>
      <c r="AU108" s="16" t="s">
        <v>80</v>
      </c>
    </row>
    <row r="109" s="13" customFormat="1">
      <c r="A109" s="13"/>
      <c r="B109" s="225"/>
      <c r="C109" s="226"/>
      <c r="D109" s="227" t="s">
        <v>127</v>
      </c>
      <c r="E109" s="228" t="s">
        <v>19</v>
      </c>
      <c r="F109" s="229" t="s">
        <v>144</v>
      </c>
      <c r="G109" s="226"/>
      <c r="H109" s="230">
        <v>363.77300000000002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127</v>
      </c>
      <c r="AU109" s="236" t="s">
        <v>80</v>
      </c>
      <c r="AV109" s="13" t="s">
        <v>80</v>
      </c>
      <c r="AW109" s="13" t="s">
        <v>33</v>
      </c>
      <c r="AX109" s="13" t="s">
        <v>78</v>
      </c>
      <c r="AY109" s="236" t="s">
        <v>116</v>
      </c>
    </row>
    <row r="110" s="2" customFormat="1" ht="37.8" customHeight="1">
      <c r="A110" s="37"/>
      <c r="B110" s="38"/>
      <c r="C110" s="207" t="s">
        <v>150</v>
      </c>
      <c r="D110" s="207" t="s">
        <v>118</v>
      </c>
      <c r="E110" s="208" t="s">
        <v>151</v>
      </c>
      <c r="F110" s="209" t="s">
        <v>152</v>
      </c>
      <c r="G110" s="210" t="s">
        <v>121</v>
      </c>
      <c r="H110" s="211">
        <v>363.77300000000002</v>
      </c>
      <c r="I110" s="212"/>
      <c r="J110" s="213">
        <f>ROUND(I110*H110,2)</f>
        <v>0</v>
      </c>
      <c r="K110" s="209" t="s">
        <v>122</v>
      </c>
      <c r="L110" s="43"/>
      <c r="M110" s="214" t="s">
        <v>19</v>
      </c>
      <c r="N110" s="215" t="s">
        <v>43</v>
      </c>
      <c r="O110" s="83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8" t="s">
        <v>123</v>
      </c>
      <c r="AT110" s="218" t="s">
        <v>118</v>
      </c>
      <c r="AU110" s="218" t="s">
        <v>80</v>
      </c>
      <c r="AY110" s="16" t="s">
        <v>116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6" t="s">
        <v>78</v>
      </c>
      <c r="BK110" s="219">
        <f>ROUND(I110*H110,2)</f>
        <v>0</v>
      </c>
      <c r="BL110" s="16" t="s">
        <v>123</v>
      </c>
      <c r="BM110" s="218" t="s">
        <v>153</v>
      </c>
    </row>
    <row r="111" s="2" customFormat="1">
      <c r="A111" s="37"/>
      <c r="B111" s="38"/>
      <c r="C111" s="39"/>
      <c r="D111" s="220" t="s">
        <v>125</v>
      </c>
      <c r="E111" s="39"/>
      <c r="F111" s="221" t="s">
        <v>154</v>
      </c>
      <c r="G111" s="39"/>
      <c r="H111" s="39"/>
      <c r="I111" s="222"/>
      <c r="J111" s="39"/>
      <c r="K111" s="39"/>
      <c r="L111" s="43"/>
      <c r="M111" s="223"/>
      <c r="N111" s="22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80</v>
      </c>
    </row>
    <row r="112" s="13" customFormat="1">
      <c r="A112" s="13"/>
      <c r="B112" s="225"/>
      <c r="C112" s="226"/>
      <c r="D112" s="227" t="s">
        <v>127</v>
      </c>
      <c r="E112" s="228" t="s">
        <v>19</v>
      </c>
      <c r="F112" s="229" t="s">
        <v>144</v>
      </c>
      <c r="G112" s="226"/>
      <c r="H112" s="230">
        <v>363.77300000000002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127</v>
      </c>
      <c r="AU112" s="236" t="s">
        <v>80</v>
      </c>
      <c r="AV112" s="13" t="s">
        <v>80</v>
      </c>
      <c r="AW112" s="13" t="s">
        <v>33</v>
      </c>
      <c r="AX112" s="13" t="s">
        <v>78</v>
      </c>
      <c r="AY112" s="236" t="s">
        <v>116</v>
      </c>
    </row>
    <row r="113" s="2" customFormat="1" ht="24.15" customHeight="1">
      <c r="A113" s="37"/>
      <c r="B113" s="38"/>
      <c r="C113" s="207" t="s">
        <v>155</v>
      </c>
      <c r="D113" s="207" t="s">
        <v>118</v>
      </c>
      <c r="E113" s="208" t="s">
        <v>156</v>
      </c>
      <c r="F113" s="209" t="s">
        <v>157</v>
      </c>
      <c r="G113" s="210" t="s">
        <v>158</v>
      </c>
      <c r="H113" s="211">
        <v>727.54600000000005</v>
      </c>
      <c r="I113" s="212"/>
      <c r="J113" s="213">
        <f>ROUND(I113*H113,2)</f>
        <v>0</v>
      </c>
      <c r="K113" s="209" t="s">
        <v>122</v>
      </c>
      <c r="L113" s="43"/>
      <c r="M113" s="214" t="s">
        <v>19</v>
      </c>
      <c r="N113" s="215" t="s">
        <v>43</v>
      </c>
      <c r="O113" s="83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8" t="s">
        <v>123</v>
      </c>
      <c r="AT113" s="218" t="s">
        <v>118</v>
      </c>
      <c r="AU113" s="218" t="s">
        <v>80</v>
      </c>
      <c r="AY113" s="16" t="s">
        <v>116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6" t="s">
        <v>78</v>
      </c>
      <c r="BK113" s="219">
        <f>ROUND(I113*H113,2)</f>
        <v>0</v>
      </c>
      <c r="BL113" s="16" t="s">
        <v>123</v>
      </c>
      <c r="BM113" s="218" t="s">
        <v>159</v>
      </c>
    </row>
    <row r="114" s="2" customFormat="1">
      <c r="A114" s="37"/>
      <c r="B114" s="38"/>
      <c r="C114" s="39"/>
      <c r="D114" s="220" t="s">
        <v>125</v>
      </c>
      <c r="E114" s="39"/>
      <c r="F114" s="221" t="s">
        <v>160</v>
      </c>
      <c r="G114" s="39"/>
      <c r="H114" s="39"/>
      <c r="I114" s="222"/>
      <c r="J114" s="39"/>
      <c r="K114" s="39"/>
      <c r="L114" s="43"/>
      <c r="M114" s="223"/>
      <c r="N114" s="22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80</v>
      </c>
    </row>
    <row r="115" s="13" customFormat="1">
      <c r="A115" s="13"/>
      <c r="B115" s="225"/>
      <c r="C115" s="226"/>
      <c r="D115" s="227" t="s">
        <v>127</v>
      </c>
      <c r="E115" s="228" t="s">
        <v>19</v>
      </c>
      <c r="F115" s="229" t="s">
        <v>161</v>
      </c>
      <c r="G115" s="226"/>
      <c r="H115" s="230">
        <v>727.54600000000005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127</v>
      </c>
      <c r="AU115" s="236" t="s">
        <v>80</v>
      </c>
      <c r="AV115" s="13" t="s">
        <v>80</v>
      </c>
      <c r="AW115" s="13" t="s">
        <v>33</v>
      </c>
      <c r="AX115" s="13" t="s">
        <v>78</v>
      </c>
      <c r="AY115" s="236" t="s">
        <v>116</v>
      </c>
    </row>
    <row r="116" s="2" customFormat="1" ht="24.15" customHeight="1">
      <c r="A116" s="37"/>
      <c r="B116" s="38"/>
      <c r="C116" s="207" t="s">
        <v>162</v>
      </c>
      <c r="D116" s="207" t="s">
        <v>118</v>
      </c>
      <c r="E116" s="208" t="s">
        <v>163</v>
      </c>
      <c r="F116" s="209" t="s">
        <v>164</v>
      </c>
      <c r="G116" s="210" t="s">
        <v>121</v>
      </c>
      <c r="H116" s="211">
        <v>363.77300000000002</v>
      </c>
      <c r="I116" s="212"/>
      <c r="J116" s="213">
        <f>ROUND(I116*H116,2)</f>
        <v>0</v>
      </c>
      <c r="K116" s="209" t="s">
        <v>122</v>
      </c>
      <c r="L116" s="43"/>
      <c r="M116" s="214" t="s">
        <v>19</v>
      </c>
      <c r="N116" s="215" t="s">
        <v>43</v>
      </c>
      <c r="O116" s="83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8" t="s">
        <v>123</v>
      </c>
      <c r="AT116" s="218" t="s">
        <v>118</v>
      </c>
      <c r="AU116" s="218" t="s">
        <v>80</v>
      </c>
      <c r="AY116" s="16" t="s">
        <v>116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6" t="s">
        <v>78</v>
      </c>
      <c r="BK116" s="219">
        <f>ROUND(I116*H116,2)</f>
        <v>0</v>
      </c>
      <c r="BL116" s="16" t="s">
        <v>123</v>
      </c>
      <c r="BM116" s="218" t="s">
        <v>165</v>
      </c>
    </row>
    <row r="117" s="2" customFormat="1">
      <c r="A117" s="37"/>
      <c r="B117" s="38"/>
      <c r="C117" s="39"/>
      <c r="D117" s="220" t="s">
        <v>125</v>
      </c>
      <c r="E117" s="39"/>
      <c r="F117" s="221" t="s">
        <v>166</v>
      </c>
      <c r="G117" s="39"/>
      <c r="H117" s="39"/>
      <c r="I117" s="222"/>
      <c r="J117" s="39"/>
      <c r="K117" s="39"/>
      <c r="L117" s="43"/>
      <c r="M117" s="223"/>
      <c r="N117" s="22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125</v>
      </c>
      <c r="AU117" s="16" t="s">
        <v>80</v>
      </c>
    </row>
    <row r="118" s="13" customFormat="1">
      <c r="A118" s="13"/>
      <c r="B118" s="225"/>
      <c r="C118" s="226"/>
      <c r="D118" s="227" t="s">
        <v>127</v>
      </c>
      <c r="E118" s="228" t="s">
        <v>19</v>
      </c>
      <c r="F118" s="229" t="s">
        <v>144</v>
      </c>
      <c r="G118" s="226"/>
      <c r="H118" s="230">
        <v>363.77300000000002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127</v>
      </c>
      <c r="AU118" s="236" t="s">
        <v>80</v>
      </c>
      <c r="AV118" s="13" t="s">
        <v>80</v>
      </c>
      <c r="AW118" s="13" t="s">
        <v>33</v>
      </c>
      <c r="AX118" s="13" t="s">
        <v>78</v>
      </c>
      <c r="AY118" s="236" t="s">
        <v>116</v>
      </c>
    </row>
    <row r="119" s="2" customFormat="1" ht="24.15" customHeight="1">
      <c r="A119" s="37"/>
      <c r="B119" s="38"/>
      <c r="C119" s="207" t="s">
        <v>167</v>
      </c>
      <c r="D119" s="207" t="s">
        <v>118</v>
      </c>
      <c r="E119" s="208" t="s">
        <v>168</v>
      </c>
      <c r="F119" s="209" t="s">
        <v>169</v>
      </c>
      <c r="G119" s="210" t="s">
        <v>121</v>
      </c>
      <c r="H119" s="211">
        <v>748.78499999999997</v>
      </c>
      <c r="I119" s="212"/>
      <c r="J119" s="213">
        <f>ROUND(I119*H119,2)</f>
        <v>0</v>
      </c>
      <c r="K119" s="209" t="s">
        <v>122</v>
      </c>
      <c r="L119" s="43"/>
      <c r="M119" s="214" t="s">
        <v>19</v>
      </c>
      <c r="N119" s="215" t="s">
        <v>43</v>
      </c>
      <c r="O119" s="83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8" t="s">
        <v>123</v>
      </c>
      <c r="AT119" s="218" t="s">
        <v>118</v>
      </c>
      <c r="AU119" s="218" t="s">
        <v>80</v>
      </c>
      <c r="AY119" s="16" t="s">
        <v>116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6" t="s">
        <v>78</v>
      </c>
      <c r="BK119" s="219">
        <f>ROUND(I119*H119,2)</f>
        <v>0</v>
      </c>
      <c r="BL119" s="16" t="s">
        <v>123</v>
      </c>
      <c r="BM119" s="218" t="s">
        <v>170</v>
      </c>
    </row>
    <row r="120" s="2" customFormat="1">
      <c r="A120" s="37"/>
      <c r="B120" s="38"/>
      <c r="C120" s="39"/>
      <c r="D120" s="220" t="s">
        <v>125</v>
      </c>
      <c r="E120" s="39"/>
      <c r="F120" s="221" t="s">
        <v>171</v>
      </c>
      <c r="G120" s="39"/>
      <c r="H120" s="39"/>
      <c r="I120" s="222"/>
      <c r="J120" s="39"/>
      <c r="K120" s="39"/>
      <c r="L120" s="43"/>
      <c r="M120" s="223"/>
      <c r="N120" s="224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125</v>
      </c>
      <c r="AU120" s="16" t="s">
        <v>80</v>
      </c>
    </row>
    <row r="121" s="13" customFormat="1">
      <c r="A121" s="13"/>
      <c r="B121" s="225"/>
      <c r="C121" s="226"/>
      <c r="D121" s="227" t="s">
        <v>127</v>
      </c>
      <c r="E121" s="228" t="s">
        <v>19</v>
      </c>
      <c r="F121" s="229" t="s">
        <v>172</v>
      </c>
      <c r="G121" s="226"/>
      <c r="H121" s="230">
        <v>748.78499999999997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127</v>
      </c>
      <c r="AU121" s="236" t="s">
        <v>80</v>
      </c>
      <c r="AV121" s="13" t="s">
        <v>80</v>
      </c>
      <c r="AW121" s="13" t="s">
        <v>33</v>
      </c>
      <c r="AX121" s="13" t="s">
        <v>78</v>
      </c>
      <c r="AY121" s="236" t="s">
        <v>116</v>
      </c>
    </row>
    <row r="122" s="2" customFormat="1" ht="16.5" customHeight="1">
      <c r="A122" s="37"/>
      <c r="B122" s="38"/>
      <c r="C122" s="237" t="s">
        <v>173</v>
      </c>
      <c r="D122" s="237" t="s">
        <v>174</v>
      </c>
      <c r="E122" s="238" t="s">
        <v>175</v>
      </c>
      <c r="F122" s="239" t="s">
        <v>176</v>
      </c>
      <c r="G122" s="240" t="s">
        <v>158</v>
      </c>
      <c r="H122" s="241">
        <v>564.07600000000002</v>
      </c>
      <c r="I122" s="242"/>
      <c r="J122" s="243">
        <f>ROUND(I122*H122,2)</f>
        <v>0</v>
      </c>
      <c r="K122" s="239" t="s">
        <v>122</v>
      </c>
      <c r="L122" s="244"/>
      <c r="M122" s="245" t="s">
        <v>19</v>
      </c>
      <c r="N122" s="246" t="s">
        <v>43</v>
      </c>
      <c r="O122" s="83"/>
      <c r="P122" s="216">
        <f>O122*H122</f>
        <v>0</v>
      </c>
      <c r="Q122" s="216">
        <v>1</v>
      </c>
      <c r="R122" s="216">
        <f>Q122*H122</f>
        <v>564.07600000000002</v>
      </c>
      <c r="S122" s="216">
        <v>0</v>
      </c>
      <c r="T122" s="21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8" t="s">
        <v>162</v>
      </c>
      <c r="AT122" s="218" t="s">
        <v>174</v>
      </c>
      <c r="AU122" s="218" t="s">
        <v>80</v>
      </c>
      <c r="AY122" s="16" t="s">
        <v>116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6" t="s">
        <v>78</v>
      </c>
      <c r="BK122" s="219">
        <f>ROUND(I122*H122,2)</f>
        <v>0</v>
      </c>
      <c r="BL122" s="16" t="s">
        <v>123</v>
      </c>
      <c r="BM122" s="218" t="s">
        <v>177</v>
      </c>
    </row>
    <row r="123" s="13" customFormat="1">
      <c r="A123" s="13"/>
      <c r="B123" s="225"/>
      <c r="C123" s="226"/>
      <c r="D123" s="227" t="s">
        <v>127</v>
      </c>
      <c r="E123" s="228" t="s">
        <v>19</v>
      </c>
      <c r="F123" s="229" t="s">
        <v>178</v>
      </c>
      <c r="G123" s="226"/>
      <c r="H123" s="230">
        <v>564.07600000000002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127</v>
      </c>
      <c r="AU123" s="236" t="s">
        <v>80</v>
      </c>
      <c r="AV123" s="13" t="s">
        <v>80</v>
      </c>
      <c r="AW123" s="13" t="s">
        <v>33</v>
      </c>
      <c r="AX123" s="13" t="s">
        <v>78</v>
      </c>
      <c r="AY123" s="236" t="s">
        <v>116</v>
      </c>
    </row>
    <row r="124" s="2" customFormat="1" ht="33" customHeight="1">
      <c r="A124" s="37"/>
      <c r="B124" s="38"/>
      <c r="C124" s="207" t="s">
        <v>179</v>
      </c>
      <c r="D124" s="207" t="s">
        <v>118</v>
      </c>
      <c r="E124" s="208" t="s">
        <v>180</v>
      </c>
      <c r="F124" s="209" t="s">
        <v>181</v>
      </c>
      <c r="G124" s="210" t="s">
        <v>121</v>
      </c>
      <c r="H124" s="211">
        <v>115.51300000000001</v>
      </c>
      <c r="I124" s="212"/>
      <c r="J124" s="213">
        <f>ROUND(I124*H124,2)</f>
        <v>0</v>
      </c>
      <c r="K124" s="209" t="s">
        <v>122</v>
      </c>
      <c r="L124" s="43"/>
      <c r="M124" s="214" t="s">
        <v>19</v>
      </c>
      <c r="N124" s="215" t="s">
        <v>43</v>
      </c>
      <c r="O124" s="83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8" t="s">
        <v>123</v>
      </c>
      <c r="AT124" s="218" t="s">
        <v>118</v>
      </c>
      <c r="AU124" s="218" t="s">
        <v>80</v>
      </c>
      <c r="AY124" s="16" t="s">
        <v>116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6" t="s">
        <v>78</v>
      </c>
      <c r="BK124" s="219">
        <f>ROUND(I124*H124,2)</f>
        <v>0</v>
      </c>
      <c r="BL124" s="16" t="s">
        <v>123</v>
      </c>
      <c r="BM124" s="218" t="s">
        <v>182</v>
      </c>
    </row>
    <row r="125" s="2" customFormat="1">
      <c r="A125" s="37"/>
      <c r="B125" s="38"/>
      <c r="C125" s="39"/>
      <c r="D125" s="220" t="s">
        <v>125</v>
      </c>
      <c r="E125" s="39"/>
      <c r="F125" s="221" t="s">
        <v>183</v>
      </c>
      <c r="G125" s="39"/>
      <c r="H125" s="39"/>
      <c r="I125" s="222"/>
      <c r="J125" s="39"/>
      <c r="K125" s="39"/>
      <c r="L125" s="43"/>
      <c r="M125" s="223"/>
      <c r="N125" s="22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125</v>
      </c>
      <c r="AU125" s="16" t="s">
        <v>80</v>
      </c>
    </row>
    <row r="126" s="13" customFormat="1">
      <c r="A126" s="13"/>
      <c r="B126" s="225"/>
      <c r="C126" s="226"/>
      <c r="D126" s="227" t="s">
        <v>127</v>
      </c>
      <c r="E126" s="228" t="s">
        <v>19</v>
      </c>
      <c r="F126" s="229" t="s">
        <v>184</v>
      </c>
      <c r="G126" s="226"/>
      <c r="H126" s="230">
        <v>115.51300000000001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127</v>
      </c>
      <c r="AU126" s="236" t="s">
        <v>80</v>
      </c>
      <c r="AV126" s="13" t="s">
        <v>80</v>
      </c>
      <c r="AW126" s="13" t="s">
        <v>33</v>
      </c>
      <c r="AX126" s="13" t="s">
        <v>78</v>
      </c>
      <c r="AY126" s="236" t="s">
        <v>116</v>
      </c>
    </row>
    <row r="127" s="2" customFormat="1" ht="16.5" customHeight="1">
      <c r="A127" s="37"/>
      <c r="B127" s="38"/>
      <c r="C127" s="237" t="s">
        <v>185</v>
      </c>
      <c r="D127" s="237" t="s">
        <v>174</v>
      </c>
      <c r="E127" s="238" t="s">
        <v>186</v>
      </c>
      <c r="F127" s="239" t="s">
        <v>187</v>
      </c>
      <c r="G127" s="240" t="s">
        <v>158</v>
      </c>
      <c r="H127" s="241">
        <v>231.02600000000001</v>
      </c>
      <c r="I127" s="242"/>
      <c r="J127" s="243">
        <f>ROUND(I127*H127,2)</f>
        <v>0</v>
      </c>
      <c r="K127" s="239" t="s">
        <v>122</v>
      </c>
      <c r="L127" s="244"/>
      <c r="M127" s="245" t="s">
        <v>19</v>
      </c>
      <c r="N127" s="246" t="s">
        <v>43</v>
      </c>
      <c r="O127" s="83"/>
      <c r="P127" s="216">
        <f>O127*H127</f>
        <v>0</v>
      </c>
      <c r="Q127" s="216">
        <v>1</v>
      </c>
      <c r="R127" s="216">
        <f>Q127*H127</f>
        <v>231.02600000000001</v>
      </c>
      <c r="S127" s="216">
        <v>0</v>
      </c>
      <c r="T127" s="21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8" t="s">
        <v>162</v>
      </c>
      <c r="AT127" s="218" t="s">
        <v>174</v>
      </c>
      <c r="AU127" s="218" t="s">
        <v>80</v>
      </c>
      <c r="AY127" s="16" t="s">
        <v>116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6" t="s">
        <v>78</v>
      </c>
      <c r="BK127" s="219">
        <f>ROUND(I127*H127,2)</f>
        <v>0</v>
      </c>
      <c r="BL127" s="16" t="s">
        <v>123</v>
      </c>
      <c r="BM127" s="218" t="s">
        <v>188</v>
      </c>
    </row>
    <row r="128" s="13" customFormat="1">
      <c r="A128" s="13"/>
      <c r="B128" s="225"/>
      <c r="C128" s="226"/>
      <c r="D128" s="227" t="s">
        <v>127</v>
      </c>
      <c r="E128" s="228" t="s">
        <v>19</v>
      </c>
      <c r="F128" s="229" t="s">
        <v>189</v>
      </c>
      <c r="G128" s="226"/>
      <c r="H128" s="230">
        <v>231.02600000000001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127</v>
      </c>
      <c r="AU128" s="236" t="s">
        <v>80</v>
      </c>
      <c r="AV128" s="13" t="s">
        <v>80</v>
      </c>
      <c r="AW128" s="13" t="s">
        <v>33</v>
      </c>
      <c r="AX128" s="13" t="s">
        <v>78</v>
      </c>
      <c r="AY128" s="236" t="s">
        <v>116</v>
      </c>
    </row>
    <row r="129" s="2" customFormat="1" ht="21.75" customHeight="1">
      <c r="A129" s="37"/>
      <c r="B129" s="38"/>
      <c r="C129" s="207" t="s">
        <v>190</v>
      </c>
      <c r="D129" s="207" t="s">
        <v>118</v>
      </c>
      <c r="E129" s="208" t="s">
        <v>191</v>
      </c>
      <c r="F129" s="209" t="s">
        <v>192</v>
      </c>
      <c r="G129" s="210" t="s">
        <v>193</v>
      </c>
      <c r="H129" s="211">
        <v>411.60000000000002</v>
      </c>
      <c r="I129" s="212"/>
      <c r="J129" s="213">
        <f>ROUND(I129*H129,2)</f>
        <v>0</v>
      </c>
      <c r="K129" s="209" t="s">
        <v>122</v>
      </c>
      <c r="L129" s="43"/>
      <c r="M129" s="214" t="s">
        <v>19</v>
      </c>
      <c r="N129" s="215" t="s">
        <v>43</v>
      </c>
      <c r="O129" s="83"/>
      <c r="P129" s="216">
        <f>O129*H129</f>
        <v>0</v>
      </c>
      <c r="Q129" s="216">
        <v>0.00084000000000000003</v>
      </c>
      <c r="R129" s="216">
        <f>Q129*H129</f>
        <v>0.34574400000000005</v>
      </c>
      <c r="S129" s="216">
        <v>0</v>
      </c>
      <c r="T129" s="21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8" t="s">
        <v>123</v>
      </c>
      <c r="AT129" s="218" t="s">
        <v>118</v>
      </c>
      <c r="AU129" s="218" t="s">
        <v>80</v>
      </c>
      <c r="AY129" s="16" t="s">
        <v>116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78</v>
      </c>
      <c r="BK129" s="219">
        <f>ROUND(I129*H129,2)</f>
        <v>0</v>
      </c>
      <c r="BL129" s="16" t="s">
        <v>123</v>
      </c>
      <c r="BM129" s="218" t="s">
        <v>194</v>
      </c>
    </row>
    <row r="130" s="2" customFormat="1">
      <c r="A130" s="37"/>
      <c r="B130" s="38"/>
      <c r="C130" s="39"/>
      <c r="D130" s="220" t="s">
        <v>125</v>
      </c>
      <c r="E130" s="39"/>
      <c r="F130" s="221" t="s">
        <v>195</v>
      </c>
      <c r="G130" s="39"/>
      <c r="H130" s="39"/>
      <c r="I130" s="222"/>
      <c r="J130" s="39"/>
      <c r="K130" s="39"/>
      <c r="L130" s="43"/>
      <c r="M130" s="223"/>
      <c r="N130" s="22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125</v>
      </c>
      <c r="AU130" s="16" t="s">
        <v>80</v>
      </c>
    </row>
    <row r="131" s="13" customFormat="1">
      <c r="A131" s="13"/>
      <c r="B131" s="225"/>
      <c r="C131" s="226"/>
      <c r="D131" s="227" t="s">
        <v>127</v>
      </c>
      <c r="E131" s="228" t="s">
        <v>19</v>
      </c>
      <c r="F131" s="229" t="s">
        <v>196</v>
      </c>
      <c r="G131" s="226"/>
      <c r="H131" s="230">
        <v>411.60000000000002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127</v>
      </c>
      <c r="AU131" s="236" t="s">
        <v>80</v>
      </c>
      <c r="AV131" s="13" t="s">
        <v>80</v>
      </c>
      <c r="AW131" s="13" t="s">
        <v>33</v>
      </c>
      <c r="AX131" s="13" t="s">
        <v>78</v>
      </c>
      <c r="AY131" s="236" t="s">
        <v>116</v>
      </c>
    </row>
    <row r="132" s="2" customFormat="1" ht="24.15" customHeight="1">
      <c r="A132" s="37"/>
      <c r="B132" s="38"/>
      <c r="C132" s="207" t="s">
        <v>197</v>
      </c>
      <c r="D132" s="207" t="s">
        <v>118</v>
      </c>
      <c r="E132" s="208" t="s">
        <v>198</v>
      </c>
      <c r="F132" s="209" t="s">
        <v>199</v>
      </c>
      <c r="G132" s="210" t="s">
        <v>193</v>
      </c>
      <c r="H132" s="211">
        <v>411.60000000000002</v>
      </c>
      <c r="I132" s="212"/>
      <c r="J132" s="213">
        <f>ROUND(I132*H132,2)</f>
        <v>0</v>
      </c>
      <c r="K132" s="209" t="s">
        <v>122</v>
      </c>
      <c r="L132" s="43"/>
      <c r="M132" s="214" t="s">
        <v>19</v>
      </c>
      <c r="N132" s="215" t="s">
        <v>43</v>
      </c>
      <c r="O132" s="83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8" t="s">
        <v>123</v>
      </c>
      <c r="AT132" s="218" t="s">
        <v>118</v>
      </c>
      <c r="AU132" s="218" t="s">
        <v>80</v>
      </c>
      <c r="AY132" s="16" t="s">
        <v>116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78</v>
      </c>
      <c r="BK132" s="219">
        <f>ROUND(I132*H132,2)</f>
        <v>0</v>
      </c>
      <c r="BL132" s="16" t="s">
        <v>123</v>
      </c>
      <c r="BM132" s="218" t="s">
        <v>200</v>
      </c>
    </row>
    <row r="133" s="2" customFormat="1">
      <c r="A133" s="37"/>
      <c r="B133" s="38"/>
      <c r="C133" s="39"/>
      <c r="D133" s="220" t="s">
        <v>125</v>
      </c>
      <c r="E133" s="39"/>
      <c r="F133" s="221" t="s">
        <v>201</v>
      </c>
      <c r="G133" s="39"/>
      <c r="H133" s="39"/>
      <c r="I133" s="222"/>
      <c r="J133" s="39"/>
      <c r="K133" s="39"/>
      <c r="L133" s="43"/>
      <c r="M133" s="223"/>
      <c r="N133" s="22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125</v>
      </c>
      <c r="AU133" s="16" t="s">
        <v>80</v>
      </c>
    </row>
    <row r="134" s="13" customFormat="1">
      <c r="A134" s="13"/>
      <c r="B134" s="225"/>
      <c r="C134" s="226"/>
      <c r="D134" s="227" t="s">
        <v>127</v>
      </c>
      <c r="E134" s="228" t="s">
        <v>19</v>
      </c>
      <c r="F134" s="229" t="s">
        <v>196</v>
      </c>
      <c r="G134" s="226"/>
      <c r="H134" s="230">
        <v>411.60000000000002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127</v>
      </c>
      <c r="AU134" s="236" t="s">
        <v>80</v>
      </c>
      <c r="AV134" s="13" t="s">
        <v>80</v>
      </c>
      <c r="AW134" s="13" t="s">
        <v>33</v>
      </c>
      <c r="AX134" s="13" t="s">
        <v>78</v>
      </c>
      <c r="AY134" s="236" t="s">
        <v>116</v>
      </c>
    </row>
    <row r="135" s="2" customFormat="1" ht="24.15" customHeight="1">
      <c r="A135" s="37"/>
      <c r="B135" s="38"/>
      <c r="C135" s="207" t="s">
        <v>8</v>
      </c>
      <c r="D135" s="207" t="s">
        <v>118</v>
      </c>
      <c r="E135" s="208" t="s">
        <v>202</v>
      </c>
      <c r="F135" s="209" t="s">
        <v>203</v>
      </c>
      <c r="G135" s="210" t="s">
        <v>193</v>
      </c>
      <c r="H135" s="211">
        <v>381</v>
      </c>
      <c r="I135" s="212"/>
      <c r="J135" s="213">
        <f>ROUND(I135*H135,2)</f>
        <v>0</v>
      </c>
      <c r="K135" s="209" t="s">
        <v>122</v>
      </c>
      <c r="L135" s="43"/>
      <c r="M135" s="214" t="s">
        <v>19</v>
      </c>
      <c r="N135" s="215" t="s">
        <v>43</v>
      </c>
      <c r="O135" s="83"/>
      <c r="P135" s="216">
        <f>O135*H135</f>
        <v>0</v>
      </c>
      <c r="Q135" s="216">
        <v>0.00084999999999999995</v>
      </c>
      <c r="R135" s="216">
        <f>Q135*H135</f>
        <v>0.32384999999999997</v>
      </c>
      <c r="S135" s="216">
        <v>0</v>
      </c>
      <c r="T135" s="21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8" t="s">
        <v>123</v>
      </c>
      <c r="AT135" s="218" t="s">
        <v>118</v>
      </c>
      <c r="AU135" s="218" t="s">
        <v>80</v>
      </c>
      <c r="AY135" s="16" t="s">
        <v>116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78</v>
      </c>
      <c r="BK135" s="219">
        <f>ROUND(I135*H135,2)</f>
        <v>0</v>
      </c>
      <c r="BL135" s="16" t="s">
        <v>123</v>
      </c>
      <c r="BM135" s="218" t="s">
        <v>204</v>
      </c>
    </row>
    <row r="136" s="2" customFormat="1">
      <c r="A136" s="37"/>
      <c r="B136" s="38"/>
      <c r="C136" s="39"/>
      <c r="D136" s="220" t="s">
        <v>125</v>
      </c>
      <c r="E136" s="39"/>
      <c r="F136" s="221" t="s">
        <v>205</v>
      </c>
      <c r="G136" s="39"/>
      <c r="H136" s="39"/>
      <c r="I136" s="222"/>
      <c r="J136" s="39"/>
      <c r="K136" s="39"/>
      <c r="L136" s="43"/>
      <c r="M136" s="223"/>
      <c r="N136" s="22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125</v>
      </c>
      <c r="AU136" s="16" t="s">
        <v>80</v>
      </c>
    </row>
    <row r="137" s="13" customFormat="1">
      <c r="A137" s="13"/>
      <c r="B137" s="225"/>
      <c r="C137" s="226"/>
      <c r="D137" s="227" t="s">
        <v>127</v>
      </c>
      <c r="E137" s="228" t="s">
        <v>19</v>
      </c>
      <c r="F137" s="229" t="s">
        <v>206</v>
      </c>
      <c r="G137" s="226"/>
      <c r="H137" s="230">
        <v>381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127</v>
      </c>
      <c r="AU137" s="236" t="s">
        <v>80</v>
      </c>
      <c r="AV137" s="13" t="s">
        <v>80</v>
      </c>
      <c r="AW137" s="13" t="s">
        <v>33</v>
      </c>
      <c r="AX137" s="13" t="s">
        <v>78</v>
      </c>
      <c r="AY137" s="236" t="s">
        <v>116</v>
      </c>
    </row>
    <row r="138" s="2" customFormat="1" ht="24.15" customHeight="1">
      <c r="A138" s="37"/>
      <c r="B138" s="38"/>
      <c r="C138" s="207" t="s">
        <v>207</v>
      </c>
      <c r="D138" s="207" t="s">
        <v>118</v>
      </c>
      <c r="E138" s="208" t="s">
        <v>208</v>
      </c>
      <c r="F138" s="209" t="s">
        <v>209</v>
      </c>
      <c r="G138" s="210" t="s">
        <v>193</v>
      </c>
      <c r="H138" s="211">
        <v>381</v>
      </c>
      <c r="I138" s="212"/>
      <c r="J138" s="213">
        <f>ROUND(I138*H138,2)</f>
        <v>0</v>
      </c>
      <c r="K138" s="209" t="s">
        <v>122</v>
      </c>
      <c r="L138" s="43"/>
      <c r="M138" s="214" t="s">
        <v>19</v>
      </c>
      <c r="N138" s="215" t="s">
        <v>43</v>
      </c>
      <c r="O138" s="83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8" t="s">
        <v>123</v>
      </c>
      <c r="AT138" s="218" t="s">
        <v>118</v>
      </c>
      <c r="AU138" s="218" t="s">
        <v>80</v>
      </c>
      <c r="AY138" s="16" t="s">
        <v>116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78</v>
      </c>
      <c r="BK138" s="219">
        <f>ROUND(I138*H138,2)</f>
        <v>0</v>
      </c>
      <c r="BL138" s="16" t="s">
        <v>123</v>
      </c>
      <c r="BM138" s="218" t="s">
        <v>210</v>
      </c>
    </row>
    <row r="139" s="2" customFormat="1">
      <c r="A139" s="37"/>
      <c r="B139" s="38"/>
      <c r="C139" s="39"/>
      <c r="D139" s="220" t="s">
        <v>125</v>
      </c>
      <c r="E139" s="39"/>
      <c r="F139" s="221" t="s">
        <v>211</v>
      </c>
      <c r="G139" s="39"/>
      <c r="H139" s="39"/>
      <c r="I139" s="222"/>
      <c r="J139" s="39"/>
      <c r="K139" s="39"/>
      <c r="L139" s="43"/>
      <c r="M139" s="223"/>
      <c r="N139" s="224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125</v>
      </c>
      <c r="AU139" s="16" t="s">
        <v>80</v>
      </c>
    </row>
    <row r="140" s="13" customFormat="1">
      <c r="A140" s="13"/>
      <c r="B140" s="225"/>
      <c r="C140" s="226"/>
      <c r="D140" s="227" t="s">
        <v>127</v>
      </c>
      <c r="E140" s="228" t="s">
        <v>19</v>
      </c>
      <c r="F140" s="229" t="s">
        <v>206</v>
      </c>
      <c r="G140" s="226"/>
      <c r="H140" s="230">
        <v>381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127</v>
      </c>
      <c r="AU140" s="236" t="s">
        <v>80</v>
      </c>
      <c r="AV140" s="13" t="s">
        <v>80</v>
      </c>
      <c r="AW140" s="13" t="s">
        <v>33</v>
      </c>
      <c r="AX140" s="13" t="s">
        <v>78</v>
      </c>
      <c r="AY140" s="236" t="s">
        <v>116</v>
      </c>
    </row>
    <row r="141" s="12" customFormat="1" ht="22.8" customHeight="1">
      <c r="A141" s="12"/>
      <c r="B141" s="191"/>
      <c r="C141" s="192"/>
      <c r="D141" s="193" t="s">
        <v>71</v>
      </c>
      <c r="E141" s="205" t="s">
        <v>134</v>
      </c>
      <c r="F141" s="205" t="s">
        <v>212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SUM(P142:P151)</f>
        <v>0</v>
      </c>
      <c r="Q141" s="199"/>
      <c r="R141" s="200">
        <f>SUM(R142:R151)</f>
        <v>0.65999999999999992</v>
      </c>
      <c r="S141" s="199"/>
      <c r="T141" s="201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78</v>
      </c>
      <c r="AT141" s="203" t="s">
        <v>71</v>
      </c>
      <c r="AU141" s="203" t="s">
        <v>78</v>
      </c>
      <c r="AY141" s="202" t="s">
        <v>116</v>
      </c>
      <c r="BK141" s="204">
        <f>SUM(BK142:BK151)</f>
        <v>0</v>
      </c>
    </row>
    <row r="142" s="2" customFormat="1" ht="16.5" customHeight="1">
      <c r="A142" s="37"/>
      <c r="B142" s="38"/>
      <c r="C142" s="207" t="s">
        <v>213</v>
      </c>
      <c r="D142" s="207" t="s">
        <v>118</v>
      </c>
      <c r="E142" s="208" t="s">
        <v>214</v>
      </c>
      <c r="F142" s="209" t="s">
        <v>215</v>
      </c>
      <c r="G142" s="210" t="s">
        <v>216</v>
      </c>
      <c r="H142" s="211">
        <v>1</v>
      </c>
      <c r="I142" s="212"/>
      <c r="J142" s="213">
        <f>ROUND(I142*H142,2)</f>
        <v>0</v>
      </c>
      <c r="K142" s="209" t="s">
        <v>122</v>
      </c>
      <c r="L142" s="43"/>
      <c r="M142" s="214" t="s">
        <v>19</v>
      </c>
      <c r="N142" s="215" t="s">
        <v>43</v>
      </c>
      <c r="O142" s="83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8" t="s">
        <v>123</v>
      </c>
      <c r="AT142" s="218" t="s">
        <v>118</v>
      </c>
      <c r="AU142" s="218" t="s">
        <v>80</v>
      </c>
      <c r="AY142" s="16" t="s">
        <v>116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6" t="s">
        <v>78</v>
      </c>
      <c r="BK142" s="219">
        <f>ROUND(I142*H142,2)</f>
        <v>0</v>
      </c>
      <c r="BL142" s="16" t="s">
        <v>123</v>
      </c>
      <c r="BM142" s="218" t="s">
        <v>217</v>
      </c>
    </row>
    <row r="143" s="2" customFormat="1">
      <c r="A143" s="37"/>
      <c r="B143" s="38"/>
      <c r="C143" s="39"/>
      <c r="D143" s="220" t="s">
        <v>125</v>
      </c>
      <c r="E143" s="39"/>
      <c r="F143" s="221" t="s">
        <v>218</v>
      </c>
      <c r="G143" s="39"/>
      <c r="H143" s="39"/>
      <c r="I143" s="222"/>
      <c r="J143" s="39"/>
      <c r="K143" s="39"/>
      <c r="L143" s="43"/>
      <c r="M143" s="223"/>
      <c r="N143" s="224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125</v>
      </c>
      <c r="AU143" s="16" t="s">
        <v>80</v>
      </c>
    </row>
    <row r="144" s="13" customFormat="1">
      <c r="A144" s="13"/>
      <c r="B144" s="225"/>
      <c r="C144" s="226"/>
      <c r="D144" s="227" t="s">
        <v>127</v>
      </c>
      <c r="E144" s="228" t="s">
        <v>19</v>
      </c>
      <c r="F144" s="229" t="s">
        <v>78</v>
      </c>
      <c r="G144" s="226"/>
      <c r="H144" s="230">
        <v>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127</v>
      </c>
      <c r="AU144" s="236" t="s">
        <v>80</v>
      </c>
      <c r="AV144" s="13" t="s">
        <v>80</v>
      </c>
      <c r="AW144" s="13" t="s">
        <v>33</v>
      </c>
      <c r="AX144" s="13" t="s">
        <v>78</v>
      </c>
      <c r="AY144" s="236" t="s">
        <v>116</v>
      </c>
    </row>
    <row r="145" s="2" customFormat="1" ht="24.15" customHeight="1">
      <c r="A145" s="37"/>
      <c r="B145" s="38"/>
      <c r="C145" s="237" t="s">
        <v>219</v>
      </c>
      <c r="D145" s="237" t="s">
        <v>174</v>
      </c>
      <c r="E145" s="238" t="s">
        <v>220</v>
      </c>
      <c r="F145" s="239" t="s">
        <v>221</v>
      </c>
      <c r="G145" s="240" t="s">
        <v>216</v>
      </c>
      <c r="H145" s="241">
        <v>1</v>
      </c>
      <c r="I145" s="242"/>
      <c r="J145" s="243">
        <f>ROUND(I145*H145,2)</f>
        <v>0</v>
      </c>
      <c r="K145" s="239" t="s">
        <v>122</v>
      </c>
      <c r="L145" s="244"/>
      <c r="M145" s="245" t="s">
        <v>19</v>
      </c>
      <c r="N145" s="246" t="s">
        <v>43</v>
      </c>
      <c r="O145" s="83"/>
      <c r="P145" s="216">
        <f>O145*H145</f>
        <v>0</v>
      </c>
      <c r="Q145" s="216">
        <v>0.31</v>
      </c>
      <c r="R145" s="216">
        <f>Q145*H145</f>
        <v>0.31</v>
      </c>
      <c r="S145" s="216">
        <v>0</v>
      </c>
      <c r="T145" s="21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8" t="s">
        <v>162</v>
      </c>
      <c r="AT145" s="218" t="s">
        <v>174</v>
      </c>
      <c r="AU145" s="218" t="s">
        <v>80</v>
      </c>
      <c r="AY145" s="16" t="s">
        <v>116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78</v>
      </c>
      <c r="BK145" s="219">
        <f>ROUND(I145*H145,2)</f>
        <v>0</v>
      </c>
      <c r="BL145" s="16" t="s">
        <v>123</v>
      </c>
      <c r="BM145" s="218" t="s">
        <v>222</v>
      </c>
    </row>
    <row r="146" s="13" customFormat="1">
      <c r="A146" s="13"/>
      <c r="B146" s="225"/>
      <c r="C146" s="226"/>
      <c r="D146" s="227" t="s">
        <v>127</v>
      </c>
      <c r="E146" s="228" t="s">
        <v>19</v>
      </c>
      <c r="F146" s="229" t="s">
        <v>78</v>
      </c>
      <c r="G146" s="226"/>
      <c r="H146" s="230">
        <v>1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127</v>
      </c>
      <c r="AU146" s="236" t="s">
        <v>80</v>
      </c>
      <c r="AV146" s="13" t="s">
        <v>80</v>
      </c>
      <c r="AW146" s="13" t="s">
        <v>33</v>
      </c>
      <c r="AX146" s="13" t="s">
        <v>78</v>
      </c>
      <c r="AY146" s="236" t="s">
        <v>116</v>
      </c>
    </row>
    <row r="147" s="2" customFormat="1" ht="16.5" customHeight="1">
      <c r="A147" s="37"/>
      <c r="B147" s="38"/>
      <c r="C147" s="207" t="s">
        <v>223</v>
      </c>
      <c r="D147" s="207" t="s">
        <v>118</v>
      </c>
      <c r="E147" s="208" t="s">
        <v>224</v>
      </c>
      <c r="F147" s="209" t="s">
        <v>225</v>
      </c>
      <c r="G147" s="210" t="s">
        <v>216</v>
      </c>
      <c r="H147" s="211">
        <v>1</v>
      </c>
      <c r="I147" s="212"/>
      <c r="J147" s="213">
        <f>ROUND(I147*H147,2)</f>
        <v>0</v>
      </c>
      <c r="K147" s="209" t="s">
        <v>122</v>
      </c>
      <c r="L147" s="43"/>
      <c r="M147" s="214" t="s">
        <v>19</v>
      </c>
      <c r="N147" s="215" t="s">
        <v>43</v>
      </c>
      <c r="O147" s="83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8" t="s">
        <v>123</v>
      </c>
      <c r="AT147" s="218" t="s">
        <v>118</v>
      </c>
      <c r="AU147" s="218" t="s">
        <v>80</v>
      </c>
      <c r="AY147" s="16" t="s">
        <v>116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78</v>
      </c>
      <c r="BK147" s="219">
        <f>ROUND(I147*H147,2)</f>
        <v>0</v>
      </c>
      <c r="BL147" s="16" t="s">
        <v>123</v>
      </c>
      <c r="BM147" s="218" t="s">
        <v>226</v>
      </c>
    </row>
    <row r="148" s="2" customFormat="1">
      <c r="A148" s="37"/>
      <c r="B148" s="38"/>
      <c r="C148" s="39"/>
      <c r="D148" s="220" t="s">
        <v>125</v>
      </c>
      <c r="E148" s="39"/>
      <c r="F148" s="221" t="s">
        <v>227</v>
      </c>
      <c r="G148" s="39"/>
      <c r="H148" s="39"/>
      <c r="I148" s="222"/>
      <c r="J148" s="39"/>
      <c r="K148" s="39"/>
      <c r="L148" s="43"/>
      <c r="M148" s="223"/>
      <c r="N148" s="224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125</v>
      </c>
      <c r="AU148" s="16" t="s">
        <v>80</v>
      </c>
    </row>
    <row r="149" s="13" customFormat="1">
      <c r="A149" s="13"/>
      <c r="B149" s="225"/>
      <c r="C149" s="226"/>
      <c r="D149" s="227" t="s">
        <v>127</v>
      </c>
      <c r="E149" s="228" t="s">
        <v>19</v>
      </c>
      <c r="F149" s="229" t="s">
        <v>78</v>
      </c>
      <c r="G149" s="226"/>
      <c r="H149" s="230">
        <v>1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127</v>
      </c>
      <c r="AU149" s="236" t="s">
        <v>80</v>
      </c>
      <c r="AV149" s="13" t="s">
        <v>80</v>
      </c>
      <c r="AW149" s="13" t="s">
        <v>33</v>
      </c>
      <c r="AX149" s="13" t="s">
        <v>78</v>
      </c>
      <c r="AY149" s="236" t="s">
        <v>116</v>
      </c>
    </row>
    <row r="150" s="2" customFormat="1" ht="16.5" customHeight="1">
      <c r="A150" s="37"/>
      <c r="B150" s="38"/>
      <c r="C150" s="237" t="s">
        <v>228</v>
      </c>
      <c r="D150" s="237" t="s">
        <v>174</v>
      </c>
      <c r="E150" s="238" t="s">
        <v>229</v>
      </c>
      <c r="F150" s="239" t="s">
        <v>230</v>
      </c>
      <c r="G150" s="240" t="s">
        <v>216</v>
      </c>
      <c r="H150" s="241">
        <v>1</v>
      </c>
      <c r="I150" s="242"/>
      <c r="J150" s="243">
        <f>ROUND(I150*H150,2)</f>
        <v>0</v>
      </c>
      <c r="K150" s="239" t="s">
        <v>122</v>
      </c>
      <c r="L150" s="244"/>
      <c r="M150" s="245" t="s">
        <v>19</v>
      </c>
      <c r="N150" s="246" t="s">
        <v>43</v>
      </c>
      <c r="O150" s="83"/>
      <c r="P150" s="216">
        <f>O150*H150</f>
        <v>0</v>
      </c>
      <c r="Q150" s="216">
        <v>0.34999999999999998</v>
      </c>
      <c r="R150" s="216">
        <f>Q150*H150</f>
        <v>0.34999999999999998</v>
      </c>
      <c r="S150" s="216">
        <v>0</v>
      </c>
      <c r="T150" s="21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8" t="s">
        <v>162</v>
      </c>
      <c r="AT150" s="218" t="s">
        <v>174</v>
      </c>
      <c r="AU150" s="218" t="s">
        <v>80</v>
      </c>
      <c r="AY150" s="16" t="s">
        <v>116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78</v>
      </c>
      <c r="BK150" s="219">
        <f>ROUND(I150*H150,2)</f>
        <v>0</v>
      </c>
      <c r="BL150" s="16" t="s">
        <v>123</v>
      </c>
      <c r="BM150" s="218" t="s">
        <v>231</v>
      </c>
    </row>
    <row r="151" s="13" customFormat="1">
      <c r="A151" s="13"/>
      <c r="B151" s="225"/>
      <c r="C151" s="226"/>
      <c r="D151" s="227" t="s">
        <v>127</v>
      </c>
      <c r="E151" s="228" t="s">
        <v>19</v>
      </c>
      <c r="F151" s="229" t="s">
        <v>78</v>
      </c>
      <c r="G151" s="226"/>
      <c r="H151" s="230">
        <v>1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127</v>
      </c>
      <c r="AU151" s="236" t="s">
        <v>80</v>
      </c>
      <c r="AV151" s="13" t="s">
        <v>80</v>
      </c>
      <c r="AW151" s="13" t="s">
        <v>33</v>
      </c>
      <c r="AX151" s="13" t="s">
        <v>78</v>
      </c>
      <c r="AY151" s="236" t="s">
        <v>116</v>
      </c>
    </row>
    <row r="152" s="12" customFormat="1" ht="22.8" customHeight="1">
      <c r="A152" s="12"/>
      <c r="B152" s="191"/>
      <c r="C152" s="192"/>
      <c r="D152" s="193" t="s">
        <v>71</v>
      </c>
      <c r="E152" s="205" t="s">
        <v>123</v>
      </c>
      <c r="F152" s="205" t="s">
        <v>232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SUM(P153:P161)</f>
        <v>0</v>
      </c>
      <c r="Q152" s="199"/>
      <c r="R152" s="200">
        <f>SUM(R153:R161)</f>
        <v>0</v>
      </c>
      <c r="S152" s="199"/>
      <c r="T152" s="201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78</v>
      </c>
      <c r="AT152" s="203" t="s">
        <v>71</v>
      </c>
      <c r="AU152" s="203" t="s">
        <v>78</v>
      </c>
      <c r="AY152" s="202" t="s">
        <v>116</v>
      </c>
      <c r="BK152" s="204">
        <f>SUM(BK153:BK161)</f>
        <v>0</v>
      </c>
    </row>
    <row r="153" s="2" customFormat="1" ht="16.5" customHeight="1">
      <c r="A153" s="37"/>
      <c r="B153" s="38"/>
      <c r="C153" s="207" t="s">
        <v>7</v>
      </c>
      <c r="D153" s="207" t="s">
        <v>118</v>
      </c>
      <c r="E153" s="208" t="s">
        <v>233</v>
      </c>
      <c r="F153" s="209" t="s">
        <v>234</v>
      </c>
      <c r="G153" s="210" t="s">
        <v>121</v>
      </c>
      <c r="H153" s="211">
        <v>43.533999999999999</v>
      </c>
      <c r="I153" s="212"/>
      <c r="J153" s="213">
        <f>ROUND(I153*H153,2)</f>
        <v>0</v>
      </c>
      <c r="K153" s="209" t="s">
        <v>122</v>
      </c>
      <c r="L153" s="43"/>
      <c r="M153" s="214" t="s">
        <v>19</v>
      </c>
      <c r="N153" s="215" t="s">
        <v>43</v>
      </c>
      <c r="O153" s="83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8" t="s">
        <v>123</v>
      </c>
      <c r="AT153" s="218" t="s">
        <v>118</v>
      </c>
      <c r="AU153" s="218" t="s">
        <v>80</v>
      </c>
      <c r="AY153" s="16" t="s">
        <v>116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78</v>
      </c>
      <c r="BK153" s="219">
        <f>ROUND(I153*H153,2)</f>
        <v>0</v>
      </c>
      <c r="BL153" s="16" t="s">
        <v>123</v>
      </c>
      <c r="BM153" s="218" t="s">
        <v>235</v>
      </c>
    </row>
    <row r="154" s="2" customFormat="1">
      <c r="A154" s="37"/>
      <c r="B154" s="38"/>
      <c r="C154" s="39"/>
      <c r="D154" s="220" t="s">
        <v>125</v>
      </c>
      <c r="E154" s="39"/>
      <c r="F154" s="221" t="s">
        <v>236</v>
      </c>
      <c r="G154" s="39"/>
      <c r="H154" s="39"/>
      <c r="I154" s="222"/>
      <c r="J154" s="39"/>
      <c r="K154" s="39"/>
      <c r="L154" s="43"/>
      <c r="M154" s="223"/>
      <c r="N154" s="224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125</v>
      </c>
      <c r="AU154" s="16" t="s">
        <v>80</v>
      </c>
    </row>
    <row r="155" s="13" customFormat="1">
      <c r="A155" s="13"/>
      <c r="B155" s="225"/>
      <c r="C155" s="226"/>
      <c r="D155" s="227" t="s">
        <v>127</v>
      </c>
      <c r="E155" s="228" t="s">
        <v>19</v>
      </c>
      <c r="F155" s="229" t="s">
        <v>237</v>
      </c>
      <c r="G155" s="226"/>
      <c r="H155" s="230">
        <v>43.533999999999999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127</v>
      </c>
      <c r="AU155" s="236" t="s">
        <v>80</v>
      </c>
      <c r="AV155" s="13" t="s">
        <v>80</v>
      </c>
      <c r="AW155" s="13" t="s">
        <v>33</v>
      </c>
      <c r="AX155" s="13" t="s">
        <v>78</v>
      </c>
      <c r="AY155" s="236" t="s">
        <v>116</v>
      </c>
    </row>
    <row r="156" s="2" customFormat="1" ht="24.15" customHeight="1">
      <c r="A156" s="37"/>
      <c r="B156" s="38"/>
      <c r="C156" s="207" t="s">
        <v>238</v>
      </c>
      <c r="D156" s="207" t="s">
        <v>118</v>
      </c>
      <c r="E156" s="208" t="s">
        <v>239</v>
      </c>
      <c r="F156" s="209" t="s">
        <v>240</v>
      </c>
      <c r="G156" s="210" t="s">
        <v>121</v>
      </c>
      <c r="H156" s="211">
        <v>2.0249999999999999</v>
      </c>
      <c r="I156" s="212"/>
      <c r="J156" s="213">
        <f>ROUND(I156*H156,2)</f>
        <v>0</v>
      </c>
      <c r="K156" s="209" t="s">
        <v>122</v>
      </c>
      <c r="L156" s="43"/>
      <c r="M156" s="214" t="s">
        <v>19</v>
      </c>
      <c r="N156" s="215" t="s">
        <v>43</v>
      </c>
      <c r="O156" s="83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8" t="s">
        <v>123</v>
      </c>
      <c r="AT156" s="218" t="s">
        <v>118</v>
      </c>
      <c r="AU156" s="218" t="s">
        <v>80</v>
      </c>
      <c r="AY156" s="16" t="s">
        <v>116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6" t="s">
        <v>78</v>
      </c>
      <c r="BK156" s="219">
        <f>ROUND(I156*H156,2)</f>
        <v>0</v>
      </c>
      <c r="BL156" s="16" t="s">
        <v>123</v>
      </c>
      <c r="BM156" s="218" t="s">
        <v>241</v>
      </c>
    </row>
    <row r="157" s="2" customFormat="1">
      <c r="A157" s="37"/>
      <c r="B157" s="38"/>
      <c r="C157" s="39"/>
      <c r="D157" s="220" t="s">
        <v>125</v>
      </c>
      <c r="E157" s="39"/>
      <c r="F157" s="221" t="s">
        <v>242</v>
      </c>
      <c r="G157" s="39"/>
      <c r="H157" s="39"/>
      <c r="I157" s="222"/>
      <c r="J157" s="39"/>
      <c r="K157" s="39"/>
      <c r="L157" s="43"/>
      <c r="M157" s="223"/>
      <c r="N157" s="224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125</v>
      </c>
      <c r="AU157" s="16" t="s">
        <v>80</v>
      </c>
    </row>
    <row r="158" s="13" customFormat="1">
      <c r="A158" s="13"/>
      <c r="B158" s="225"/>
      <c r="C158" s="226"/>
      <c r="D158" s="227" t="s">
        <v>127</v>
      </c>
      <c r="E158" s="228" t="s">
        <v>19</v>
      </c>
      <c r="F158" s="229" t="s">
        <v>243</v>
      </c>
      <c r="G158" s="226"/>
      <c r="H158" s="230">
        <v>2.0249999999999999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127</v>
      </c>
      <c r="AU158" s="236" t="s">
        <v>80</v>
      </c>
      <c r="AV158" s="13" t="s">
        <v>80</v>
      </c>
      <c r="AW158" s="13" t="s">
        <v>33</v>
      </c>
      <c r="AX158" s="13" t="s">
        <v>78</v>
      </c>
      <c r="AY158" s="236" t="s">
        <v>116</v>
      </c>
    </row>
    <row r="159" s="2" customFormat="1" ht="16.5" customHeight="1">
      <c r="A159" s="37"/>
      <c r="B159" s="38"/>
      <c r="C159" s="207" t="s">
        <v>244</v>
      </c>
      <c r="D159" s="207" t="s">
        <v>118</v>
      </c>
      <c r="E159" s="208" t="s">
        <v>245</v>
      </c>
      <c r="F159" s="209" t="s">
        <v>246</v>
      </c>
      <c r="G159" s="210" t="s">
        <v>121</v>
      </c>
      <c r="H159" s="211">
        <v>3.1360000000000001</v>
      </c>
      <c r="I159" s="212"/>
      <c r="J159" s="213">
        <f>ROUND(I159*H159,2)</f>
        <v>0</v>
      </c>
      <c r="K159" s="209" t="s">
        <v>122</v>
      </c>
      <c r="L159" s="43"/>
      <c r="M159" s="214" t="s">
        <v>19</v>
      </c>
      <c r="N159" s="215" t="s">
        <v>43</v>
      </c>
      <c r="O159" s="83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8" t="s">
        <v>123</v>
      </c>
      <c r="AT159" s="218" t="s">
        <v>118</v>
      </c>
      <c r="AU159" s="218" t="s">
        <v>80</v>
      </c>
      <c r="AY159" s="16" t="s">
        <v>116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78</v>
      </c>
      <c r="BK159" s="219">
        <f>ROUND(I159*H159,2)</f>
        <v>0</v>
      </c>
      <c r="BL159" s="16" t="s">
        <v>123</v>
      </c>
      <c r="BM159" s="218" t="s">
        <v>247</v>
      </c>
    </row>
    <row r="160" s="2" customFormat="1">
      <c r="A160" s="37"/>
      <c r="B160" s="38"/>
      <c r="C160" s="39"/>
      <c r="D160" s="220" t="s">
        <v>125</v>
      </c>
      <c r="E160" s="39"/>
      <c r="F160" s="221" t="s">
        <v>248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125</v>
      </c>
      <c r="AU160" s="16" t="s">
        <v>80</v>
      </c>
    </row>
    <row r="161" s="13" customFormat="1">
      <c r="A161" s="13"/>
      <c r="B161" s="225"/>
      <c r="C161" s="226"/>
      <c r="D161" s="227" t="s">
        <v>127</v>
      </c>
      <c r="E161" s="228" t="s">
        <v>19</v>
      </c>
      <c r="F161" s="229" t="s">
        <v>249</v>
      </c>
      <c r="G161" s="226"/>
      <c r="H161" s="230">
        <v>3.1360000000000001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127</v>
      </c>
      <c r="AU161" s="236" t="s">
        <v>80</v>
      </c>
      <c r="AV161" s="13" t="s">
        <v>80</v>
      </c>
      <c r="AW161" s="13" t="s">
        <v>33</v>
      </c>
      <c r="AX161" s="13" t="s">
        <v>78</v>
      </c>
      <c r="AY161" s="236" t="s">
        <v>116</v>
      </c>
    </row>
    <row r="162" s="12" customFormat="1" ht="22.8" customHeight="1">
      <c r="A162" s="12"/>
      <c r="B162" s="191"/>
      <c r="C162" s="192"/>
      <c r="D162" s="193" t="s">
        <v>71</v>
      </c>
      <c r="E162" s="205" t="s">
        <v>150</v>
      </c>
      <c r="F162" s="205" t="s">
        <v>250</v>
      </c>
      <c r="G162" s="192"/>
      <c r="H162" s="192"/>
      <c r="I162" s="195"/>
      <c r="J162" s="206">
        <f>BK162</f>
        <v>0</v>
      </c>
      <c r="K162" s="192"/>
      <c r="L162" s="197"/>
      <c r="M162" s="198"/>
      <c r="N162" s="199"/>
      <c r="O162" s="199"/>
      <c r="P162" s="200">
        <f>SUM(P163:P167)</f>
        <v>0</v>
      </c>
      <c r="Q162" s="199"/>
      <c r="R162" s="200">
        <f>SUM(R163:R167)</f>
        <v>0.20822400000000002</v>
      </c>
      <c r="S162" s="199"/>
      <c r="T162" s="201">
        <f>SUM(T163:T167)</f>
        <v>0.57840000000000003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78</v>
      </c>
      <c r="AT162" s="203" t="s">
        <v>71</v>
      </c>
      <c r="AU162" s="203" t="s">
        <v>78</v>
      </c>
      <c r="AY162" s="202" t="s">
        <v>116</v>
      </c>
      <c r="BK162" s="204">
        <f>SUM(BK163:BK167)</f>
        <v>0</v>
      </c>
    </row>
    <row r="163" s="2" customFormat="1" ht="24.15" customHeight="1">
      <c r="A163" s="37"/>
      <c r="B163" s="38"/>
      <c r="C163" s="207" t="s">
        <v>251</v>
      </c>
      <c r="D163" s="207" t="s">
        <v>118</v>
      </c>
      <c r="E163" s="208" t="s">
        <v>252</v>
      </c>
      <c r="F163" s="209" t="s">
        <v>253</v>
      </c>
      <c r="G163" s="210" t="s">
        <v>193</v>
      </c>
      <c r="H163" s="211">
        <v>289.19999999999999</v>
      </c>
      <c r="I163" s="212"/>
      <c r="J163" s="213">
        <f>ROUND(I163*H163,2)</f>
        <v>0</v>
      </c>
      <c r="K163" s="209" t="s">
        <v>122</v>
      </c>
      <c r="L163" s="43"/>
      <c r="M163" s="214" t="s">
        <v>19</v>
      </c>
      <c r="N163" s="215" t="s">
        <v>43</v>
      </c>
      <c r="O163" s="83"/>
      <c r="P163" s="216">
        <f>O163*H163</f>
        <v>0</v>
      </c>
      <c r="Q163" s="216">
        <v>0.00022000000000000001</v>
      </c>
      <c r="R163" s="216">
        <f>Q163*H163</f>
        <v>0.063624</v>
      </c>
      <c r="S163" s="216">
        <v>0.002</v>
      </c>
      <c r="T163" s="217">
        <f>S163*H163</f>
        <v>0.57840000000000003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8" t="s">
        <v>123</v>
      </c>
      <c r="AT163" s="218" t="s">
        <v>118</v>
      </c>
      <c r="AU163" s="218" t="s">
        <v>80</v>
      </c>
      <c r="AY163" s="16" t="s">
        <v>116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78</v>
      </c>
      <c r="BK163" s="219">
        <f>ROUND(I163*H163,2)</f>
        <v>0</v>
      </c>
      <c r="BL163" s="16" t="s">
        <v>123</v>
      </c>
      <c r="BM163" s="218" t="s">
        <v>254</v>
      </c>
    </row>
    <row r="164" s="2" customFormat="1">
      <c r="A164" s="37"/>
      <c r="B164" s="38"/>
      <c r="C164" s="39"/>
      <c r="D164" s="220" t="s">
        <v>125</v>
      </c>
      <c r="E164" s="39"/>
      <c r="F164" s="221" t="s">
        <v>255</v>
      </c>
      <c r="G164" s="39"/>
      <c r="H164" s="39"/>
      <c r="I164" s="222"/>
      <c r="J164" s="39"/>
      <c r="K164" s="39"/>
      <c r="L164" s="43"/>
      <c r="M164" s="223"/>
      <c r="N164" s="224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125</v>
      </c>
      <c r="AU164" s="16" t="s">
        <v>80</v>
      </c>
    </row>
    <row r="165" s="13" customFormat="1">
      <c r="A165" s="13"/>
      <c r="B165" s="225"/>
      <c r="C165" s="226"/>
      <c r="D165" s="227" t="s">
        <v>127</v>
      </c>
      <c r="E165" s="228" t="s">
        <v>19</v>
      </c>
      <c r="F165" s="229" t="s">
        <v>256</v>
      </c>
      <c r="G165" s="226"/>
      <c r="H165" s="230">
        <v>289.19999999999999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127</v>
      </c>
      <c r="AU165" s="236" t="s">
        <v>80</v>
      </c>
      <c r="AV165" s="13" t="s">
        <v>80</v>
      </c>
      <c r="AW165" s="13" t="s">
        <v>33</v>
      </c>
      <c r="AX165" s="13" t="s">
        <v>78</v>
      </c>
      <c r="AY165" s="236" t="s">
        <v>116</v>
      </c>
    </row>
    <row r="166" s="2" customFormat="1" ht="16.5" customHeight="1">
      <c r="A166" s="37"/>
      <c r="B166" s="38"/>
      <c r="C166" s="237" t="s">
        <v>257</v>
      </c>
      <c r="D166" s="237" t="s">
        <v>174</v>
      </c>
      <c r="E166" s="238" t="s">
        <v>258</v>
      </c>
      <c r="F166" s="239" t="s">
        <v>259</v>
      </c>
      <c r="G166" s="240" t="s">
        <v>193</v>
      </c>
      <c r="H166" s="241">
        <v>289.19999999999999</v>
      </c>
      <c r="I166" s="242"/>
      <c r="J166" s="243">
        <f>ROUND(I166*H166,2)</f>
        <v>0</v>
      </c>
      <c r="K166" s="239" t="s">
        <v>122</v>
      </c>
      <c r="L166" s="244"/>
      <c r="M166" s="245" t="s">
        <v>19</v>
      </c>
      <c r="N166" s="246" t="s">
        <v>43</v>
      </c>
      <c r="O166" s="83"/>
      <c r="P166" s="216">
        <f>O166*H166</f>
        <v>0</v>
      </c>
      <c r="Q166" s="216">
        <v>0.00050000000000000001</v>
      </c>
      <c r="R166" s="216">
        <f>Q166*H166</f>
        <v>0.14460000000000001</v>
      </c>
      <c r="S166" s="216">
        <v>0</v>
      </c>
      <c r="T166" s="21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8" t="s">
        <v>162</v>
      </c>
      <c r="AT166" s="218" t="s">
        <v>174</v>
      </c>
      <c r="AU166" s="218" t="s">
        <v>80</v>
      </c>
      <c r="AY166" s="16" t="s">
        <v>116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78</v>
      </c>
      <c r="BK166" s="219">
        <f>ROUND(I166*H166,2)</f>
        <v>0</v>
      </c>
      <c r="BL166" s="16" t="s">
        <v>123</v>
      </c>
      <c r="BM166" s="218" t="s">
        <v>260</v>
      </c>
    </row>
    <row r="167" s="13" customFormat="1">
      <c r="A167" s="13"/>
      <c r="B167" s="225"/>
      <c r="C167" s="226"/>
      <c r="D167" s="227" t="s">
        <v>127</v>
      </c>
      <c r="E167" s="228" t="s">
        <v>19</v>
      </c>
      <c r="F167" s="229" t="s">
        <v>256</v>
      </c>
      <c r="G167" s="226"/>
      <c r="H167" s="230">
        <v>289.19999999999999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127</v>
      </c>
      <c r="AU167" s="236" t="s">
        <v>80</v>
      </c>
      <c r="AV167" s="13" t="s">
        <v>80</v>
      </c>
      <c r="AW167" s="13" t="s">
        <v>33</v>
      </c>
      <c r="AX167" s="13" t="s">
        <v>78</v>
      </c>
      <c r="AY167" s="236" t="s">
        <v>116</v>
      </c>
    </row>
    <row r="168" s="12" customFormat="1" ht="22.8" customHeight="1">
      <c r="A168" s="12"/>
      <c r="B168" s="191"/>
      <c r="C168" s="192"/>
      <c r="D168" s="193" t="s">
        <v>71</v>
      </c>
      <c r="E168" s="205" t="s">
        <v>162</v>
      </c>
      <c r="F168" s="205" t="s">
        <v>261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SUM(P169:P239)</f>
        <v>0</v>
      </c>
      <c r="Q168" s="199"/>
      <c r="R168" s="200">
        <f>SUM(R169:R239)</f>
        <v>20.959330000000001</v>
      </c>
      <c r="S168" s="199"/>
      <c r="T168" s="201">
        <f>SUM(T169:T239)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78</v>
      </c>
      <c r="AT168" s="203" t="s">
        <v>71</v>
      </c>
      <c r="AU168" s="203" t="s">
        <v>78</v>
      </c>
      <c r="AY168" s="202" t="s">
        <v>116</v>
      </c>
      <c r="BK168" s="204">
        <f>SUM(BK169:BK239)</f>
        <v>0</v>
      </c>
    </row>
    <row r="169" s="2" customFormat="1" ht="24.15" customHeight="1">
      <c r="A169" s="37"/>
      <c r="B169" s="38"/>
      <c r="C169" s="207" t="s">
        <v>262</v>
      </c>
      <c r="D169" s="207" t="s">
        <v>118</v>
      </c>
      <c r="E169" s="208" t="s">
        <v>263</v>
      </c>
      <c r="F169" s="209" t="s">
        <v>264</v>
      </c>
      <c r="G169" s="210" t="s">
        <v>265</v>
      </c>
      <c r="H169" s="211">
        <v>93</v>
      </c>
      <c r="I169" s="212"/>
      <c r="J169" s="213">
        <f>ROUND(I169*H169,2)</f>
        <v>0</v>
      </c>
      <c r="K169" s="209" t="s">
        <v>122</v>
      </c>
      <c r="L169" s="43"/>
      <c r="M169" s="214" t="s">
        <v>19</v>
      </c>
      <c r="N169" s="215" t="s">
        <v>43</v>
      </c>
      <c r="O169" s="83"/>
      <c r="P169" s="216">
        <f>O169*H169</f>
        <v>0</v>
      </c>
      <c r="Q169" s="216">
        <v>0.0027599999999999999</v>
      </c>
      <c r="R169" s="216">
        <f>Q169*H169</f>
        <v>0.25667999999999996</v>
      </c>
      <c r="S169" s="216">
        <v>0</v>
      </c>
      <c r="T169" s="21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8" t="s">
        <v>123</v>
      </c>
      <c r="AT169" s="218" t="s">
        <v>118</v>
      </c>
      <c r="AU169" s="218" t="s">
        <v>80</v>
      </c>
      <c r="AY169" s="16" t="s">
        <v>116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78</v>
      </c>
      <c r="BK169" s="219">
        <f>ROUND(I169*H169,2)</f>
        <v>0</v>
      </c>
      <c r="BL169" s="16" t="s">
        <v>123</v>
      </c>
      <c r="BM169" s="218" t="s">
        <v>266</v>
      </c>
    </row>
    <row r="170" s="2" customFormat="1">
      <c r="A170" s="37"/>
      <c r="B170" s="38"/>
      <c r="C170" s="39"/>
      <c r="D170" s="220" t="s">
        <v>125</v>
      </c>
      <c r="E170" s="39"/>
      <c r="F170" s="221" t="s">
        <v>267</v>
      </c>
      <c r="G170" s="39"/>
      <c r="H170" s="39"/>
      <c r="I170" s="222"/>
      <c r="J170" s="39"/>
      <c r="K170" s="39"/>
      <c r="L170" s="43"/>
      <c r="M170" s="223"/>
      <c r="N170" s="224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125</v>
      </c>
      <c r="AU170" s="16" t="s">
        <v>80</v>
      </c>
    </row>
    <row r="171" s="13" customFormat="1">
      <c r="A171" s="13"/>
      <c r="B171" s="225"/>
      <c r="C171" s="226"/>
      <c r="D171" s="227" t="s">
        <v>127</v>
      </c>
      <c r="E171" s="228" t="s">
        <v>19</v>
      </c>
      <c r="F171" s="229" t="s">
        <v>268</v>
      </c>
      <c r="G171" s="226"/>
      <c r="H171" s="230">
        <v>93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127</v>
      </c>
      <c r="AU171" s="236" t="s">
        <v>80</v>
      </c>
      <c r="AV171" s="13" t="s">
        <v>80</v>
      </c>
      <c r="AW171" s="13" t="s">
        <v>33</v>
      </c>
      <c r="AX171" s="13" t="s">
        <v>78</v>
      </c>
      <c r="AY171" s="236" t="s">
        <v>116</v>
      </c>
    </row>
    <row r="172" s="2" customFormat="1" ht="24.15" customHeight="1">
      <c r="A172" s="37"/>
      <c r="B172" s="38"/>
      <c r="C172" s="207" t="s">
        <v>269</v>
      </c>
      <c r="D172" s="207" t="s">
        <v>118</v>
      </c>
      <c r="E172" s="208" t="s">
        <v>270</v>
      </c>
      <c r="F172" s="209" t="s">
        <v>271</v>
      </c>
      <c r="G172" s="210" t="s">
        <v>265</v>
      </c>
      <c r="H172" s="211">
        <v>30</v>
      </c>
      <c r="I172" s="212"/>
      <c r="J172" s="213">
        <f>ROUND(I172*H172,2)</f>
        <v>0</v>
      </c>
      <c r="K172" s="209" t="s">
        <v>122</v>
      </c>
      <c r="L172" s="43"/>
      <c r="M172" s="214" t="s">
        <v>19</v>
      </c>
      <c r="N172" s="215" t="s">
        <v>43</v>
      </c>
      <c r="O172" s="83"/>
      <c r="P172" s="216">
        <f>O172*H172</f>
        <v>0</v>
      </c>
      <c r="Q172" s="216">
        <v>0.0044000000000000003</v>
      </c>
      <c r="R172" s="216">
        <f>Q172*H172</f>
        <v>0.13200000000000001</v>
      </c>
      <c r="S172" s="216">
        <v>0</v>
      </c>
      <c r="T172" s="21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8" t="s">
        <v>123</v>
      </c>
      <c r="AT172" s="218" t="s">
        <v>118</v>
      </c>
      <c r="AU172" s="218" t="s">
        <v>80</v>
      </c>
      <c r="AY172" s="16" t="s">
        <v>116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78</v>
      </c>
      <c r="BK172" s="219">
        <f>ROUND(I172*H172,2)</f>
        <v>0</v>
      </c>
      <c r="BL172" s="16" t="s">
        <v>123</v>
      </c>
      <c r="BM172" s="218" t="s">
        <v>272</v>
      </c>
    </row>
    <row r="173" s="2" customFormat="1">
      <c r="A173" s="37"/>
      <c r="B173" s="38"/>
      <c r="C173" s="39"/>
      <c r="D173" s="220" t="s">
        <v>125</v>
      </c>
      <c r="E173" s="39"/>
      <c r="F173" s="221" t="s">
        <v>273</v>
      </c>
      <c r="G173" s="39"/>
      <c r="H173" s="39"/>
      <c r="I173" s="222"/>
      <c r="J173" s="39"/>
      <c r="K173" s="39"/>
      <c r="L173" s="43"/>
      <c r="M173" s="223"/>
      <c r="N173" s="224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125</v>
      </c>
      <c r="AU173" s="16" t="s">
        <v>80</v>
      </c>
    </row>
    <row r="174" s="13" customFormat="1">
      <c r="A174" s="13"/>
      <c r="B174" s="225"/>
      <c r="C174" s="226"/>
      <c r="D174" s="227" t="s">
        <v>127</v>
      </c>
      <c r="E174" s="228" t="s">
        <v>19</v>
      </c>
      <c r="F174" s="229" t="s">
        <v>274</v>
      </c>
      <c r="G174" s="226"/>
      <c r="H174" s="230">
        <v>30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127</v>
      </c>
      <c r="AU174" s="236" t="s">
        <v>80</v>
      </c>
      <c r="AV174" s="13" t="s">
        <v>80</v>
      </c>
      <c r="AW174" s="13" t="s">
        <v>33</v>
      </c>
      <c r="AX174" s="13" t="s">
        <v>78</v>
      </c>
      <c r="AY174" s="236" t="s">
        <v>116</v>
      </c>
    </row>
    <row r="175" s="2" customFormat="1" ht="24.15" customHeight="1">
      <c r="A175" s="37"/>
      <c r="B175" s="38"/>
      <c r="C175" s="207" t="s">
        <v>275</v>
      </c>
      <c r="D175" s="207" t="s">
        <v>118</v>
      </c>
      <c r="E175" s="208" t="s">
        <v>276</v>
      </c>
      <c r="F175" s="209" t="s">
        <v>277</v>
      </c>
      <c r="G175" s="210" t="s">
        <v>265</v>
      </c>
      <c r="H175" s="211">
        <v>25</v>
      </c>
      <c r="I175" s="212"/>
      <c r="J175" s="213">
        <f>ROUND(I175*H175,2)</f>
        <v>0</v>
      </c>
      <c r="K175" s="209" t="s">
        <v>122</v>
      </c>
      <c r="L175" s="43"/>
      <c r="M175" s="214" t="s">
        <v>19</v>
      </c>
      <c r="N175" s="215" t="s">
        <v>43</v>
      </c>
      <c r="O175" s="83"/>
      <c r="P175" s="216">
        <f>O175*H175</f>
        <v>0</v>
      </c>
      <c r="Q175" s="216">
        <v>0.0074700000000000001</v>
      </c>
      <c r="R175" s="216">
        <f>Q175*H175</f>
        <v>0.18675</v>
      </c>
      <c r="S175" s="216">
        <v>0</v>
      </c>
      <c r="T175" s="21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8" t="s">
        <v>123</v>
      </c>
      <c r="AT175" s="218" t="s">
        <v>118</v>
      </c>
      <c r="AU175" s="218" t="s">
        <v>80</v>
      </c>
      <c r="AY175" s="16" t="s">
        <v>116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78</v>
      </c>
      <c r="BK175" s="219">
        <f>ROUND(I175*H175,2)</f>
        <v>0</v>
      </c>
      <c r="BL175" s="16" t="s">
        <v>123</v>
      </c>
      <c r="BM175" s="218" t="s">
        <v>278</v>
      </c>
    </row>
    <row r="176" s="2" customFormat="1">
      <c r="A176" s="37"/>
      <c r="B176" s="38"/>
      <c r="C176" s="39"/>
      <c r="D176" s="220" t="s">
        <v>125</v>
      </c>
      <c r="E176" s="39"/>
      <c r="F176" s="221" t="s">
        <v>279</v>
      </c>
      <c r="G176" s="39"/>
      <c r="H176" s="39"/>
      <c r="I176" s="222"/>
      <c r="J176" s="39"/>
      <c r="K176" s="39"/>
      <c r="L176" s="43"/>
      <c r="M176" s="223"/>
      <c r="N176" s="224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125</v>
      </c>
      <c r="AU176" s="16" t="s">
        <v>80</v>
      </c>
    </row>
    <row r="177" s="13" customFormat="1">
      <c r="A177" s="13"/>
      <c r="B177" s="225"/>
      <c r="C177" s="226"/>
      <c r="D177" s="227" t="s">
        <v>127</v>
      </c>
      <c r="E177" s="228" t="s">
        <v>19</v>
      </c>
      <c r="F177" s="229" t="s">
        <v>257</v>
      </c>
      <c r="G177" s="226"/>
      <c r="H177" s="230">
        <v>25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127</v>
      </c>
      <c r="AU177" s="236" t="s">
        <v>80</v>
      </c>
      <c r="AV177" s="13" t="s">
        <v>80</v>
      </c>
      <c r="AW177" s="13" t="s">
        <v>33</v>
      </c>
      <c r="AX177" s="13" t="s">
        <v>78</v>
      </c>
      <c r="AY177" s="236" t="s">
        <v>116</v>
      </c>
    </row>
    <row r="178" s="2" customFormat="1" ht="16.5" customHeight="1">
      <c r="A178" s="37"/>
      <c r="B178" s="38"/>
      <c r="C178" s="207" t="s">
        <v>280</v>
      </c>
      <c r="D178" s="207" t="s">
        <v>118</v>
      </c>
      <c r="E178" s="208" t="s">
        <v>281</v>
      </c>
      <c r="F178" s="209" t="s">
        <v>282</v>
      </c>
      <c r="G178" s="210" t="s">
        <v>216</v>
      </c>
      <c r="H178" s="211">
        <v>1</v>
      </c>
      <c r="I178" s="212"/>
      <c r="J178" s="213">
        <f>ROUND(I178*H178,2)</f>
        <v>0</v>
      </c>
      <c r="K178" s="209" t="s">
        <v>122</v>
      </c>
      <c r="L178" s="43"/>
      <c r="M178" s="214" t="s">
        <v>19</v>
      </c>
      <c r="N178" s="215" t="s">
        <v>43</v>
      </c>
      <c r="O178" s="83"/>
      <c r="P178" s="216">
        <f>O178*H178</f>
        <v>0</v>
      </c>
      <c r="Q178" s="216">
        <v>1.92726</v>
      </c>
      <c r="R178" s="216">
        <f>Q178*H178</f>
        <v>1.92726</v>
      </c>
      <c r="S178" s="216">
        <v>0</v>
      </c>
      <c r="T178" s="21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8" t="s">
        <v>123</v>
      </c>
      <c r="AT178" s="218" t="s">
        <v>118</v>
      </c>
      <c r="AU178" s="218" t="s">
        <v>80</v>
      </c>
      <c r="AY178" s="16" t="s">
        <v>116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78</v>
      </c>
      <c r="BK178" s="219">
        <f>ROUND(I178*H178,2)</f>
        <v>0</v>
      </c>
      <c r="BL178" s="16" t="s">
        <v>123</v>
      </c>
      <c r="BM178" s="218" t="s">
        <v>283</v>
      </c>
    </row>
    <row r="179" s="2" customFormat="1">
      <c r="A179" s="37"/>
      <c r="B179" s="38"/>
      <c r="C179" s="39"/>
      <c r="D179" s="220" t="s">
        <v>125</v>
      </c>
      <c r="E179" s="39"/>
      <c r="F179" s="221" t="s">
        <v>284</v>
      </c>
      <c r="G179" s="39"/>
      <c r="H179" s="39"/>
      <c r="I179" s="222"/>
      <c r="J179" s="39"/>
      <c r="K179" s="39"/>
      <c r="L179" s="43"/>
      <c r="M179" s="223"/>
      <c r="N179" s="224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125</v>
      </c>
      <c r="AU179" s="16" t="s">
        <v>80</v>
      </c>
    </row>
    <row r="180" s="13" customFormat="1">
      <c r="A180" s="13"/>
      <c r="B180" s="225"/>
      <c r="C180" s="226"/>
      <c r="D180" s="227" t="s">
        <v>127</v>
      </c>
      <c r="E180" s="228" t="s">
        <v>19</v>
      </c>
      <c r="F180" s="229" t="s">
        <v>78</v>
      </c>
      <c r="G180" s="226"/>
      <c r="H180" s="230">
        <v>1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127</v>
      </c>
      <c r="AU180" s="236" t="s">
        <v>80</v>
      </c>
      <c r="AV180" s="13" t="s">
        <v>80</v>
      </c>
      <c r="AW180" s="13" t="s">
        <v>33</v>
      </c>
      <c r="AX180" s="13" t="s">
        <v>78</v>
      </c>
      <c r="AY180" s="236" t="s">
        <v>116</v>
      </c>
    </row>
    <row r="181" s="2" customFormat="1" ht="16.5" customHeight="1">
      <c r="A181" s="37"/>
      <c r="B181" s="38"/>
      <c r="C181" s="237" t="s">
        <v>274</v>
      </c>
      <c r="D181" s="237" t="s">
        <v>174</v>
      </c>
      <c r="E181" s="238" t="s">
        <v>285</v>
      </c>
      <c r="F181" s="239" t="s">
        <v>286</v>
      </c>
      <c r="G181" s="240" t="s">
        <v>216</v>
      </c>
      <c r="H181" s="241">
        <v>1</v>
      </c>
      <c r="I181" s="242"/>
      <c r="J181" s="243">
        <f>ROUND(I181*H181,2)</f>
        <v>0</v>
      </c>
      <c r="K181" s="239" t="s">
        <v>122</v>
      </c>
      <c r="L181" s="244"/>
      <c r="M181" s="245" t="s">
        <v>19</v>
      </c>
      <c r="N181" s="246" t="s">
        <v>43</v>
      </c>
      <c r="O181" s="83"/>
      <c r="P181" s="216">
        <f>O181*H181</f>
        <v>0</v>
      </c>
      <c r="Q181" s="216">
        <v>0.73999999999999999</v>
      </c>
      <c r="R181" s="216">
        <f>Q181*H181</f>
        <v>0.73999999999999999</v>
      </c>
      <c r="S181" s="216">
        <v>0</v>
      </c>
      <c r="T181" s="21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8" t="s">
        <v>162</v>
      </c>
      <c r="AT181" s="218" t="s">
        <v>174</v>
      </c>
      <c r="AU181" s="218" t="s">
        <v>80</v>
      </c>
      <c r="AY181" s="16" t="s">
        <v>116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6" t="s">
        <v>78</v>
      </c>
      <c r="BK181" s="219">
        <f>ROUND(I181*H181,2)</f>
        <v>0</v>
      </c>
      <c r="BL181" s="16" t="s">
        <v>123</v>
      </c>
      <c r="BM181" s="218" t="s">
        <v>287</v>
      </c>
    </row>
    <row r="182" s="13" customFormat="1">
      <c r="A182" s="13"/>
      <c r="B182" s="225"/>
      <c r="C182" s="226"/>
      <c r="D182" s="227" t="s">
        <v>127</v>
      </c>
      <c r="E182" s="228" t="s">
        <v>19</v>
      </c>
      <c r="F182" s="229" t="s">
        <v>78</v>
      </c>
      <c r="G182" s="226"/>
      <c r="H182" s="230">
        <v>1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127</v>
      </c>
      <c r="AU182" s="236" t="s">
        <v>80</v>
      </c>
      <c r="AV182" s="13" t="s">
        <v>80</v>
      </c>
      <c r="AW182" s="13" t="s">
        <v>33</v>
      </c>
      <c r="AX182" s="13" t="s">
        <v>78</v>
      </c>
      <c r="AY182" s="236" t="s">
        <v>116</v>
      </c>
    </row>
    <row r="183" s="2" customFormat="1" ht="16.5" customHeight="1">
      <c r="A183" s="37"/>
      <c r="B183" s="38"/>
      <c r="C183" s="237" t="s">
        <v>288</v>
      </c>
      <c r="D183" s="237" t="s">
        <v>174</v>
      </c>
      <c r="E183" s="238" t="s">
        <v>289</v>
      </c>
      <c r="F183" s="239" t="s">
        <v>290</v>
      </c>
      <c r="G183" s="240" t="s">
        <v>216</v>
      </c>
      <c r="H183" s="241">
        <v>2</v>
      </c>
      <c r="I183" s="242"/>
      <c r="J183" s="243">
        <f>ROUND(I183*H183,2)</f>
        <v>0</v>
      </c>
      <c r="K183" s="239" t="s">
        <v>122</v>
      </c>
      <c r="L183" s="244"/>
      <c r="M183" s="245" t="s">
        <v>19</v>
      </c>
      <c r="N183" s="246" t="s">
        <v>43</v>
      </c>
      <c r="O183" s="83"/>
      <c r="P183" s="216">
        <f>O183*H183</f>
        <v>0</v>
      </c>
      <c r="Q183" s="216">
        <v>0.54800000000000004</v>
      </c>
      <c r="R183" s="216">
        <f>Q183*H183</f>
        <v>1.0960000000000001</v>
      </c>
      <c r="S183" s="216">
        <v>0</v>
      </c>
      <c r="T183" s="21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8" t="s">
        <v>162</v>
      </c>
      <c r="AT183" s="218" t="s">
        <v>174</v>
      </c>
      <c r="AU183" s="218" t="s">
        <v>80</v>
      </c>
      <c r="AY183" s="16" t="s">
        <v>116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78</v>
      </c>
      <c r="BK183" s="219">
        <f>ROUND(I183*H183,2)</f>
        <v>0</v>
      </c>
      <c r="BL183" s="16" t="s">
        <v>123</v>
      </c>
      <c r="BM183" s="218" t="s">
        <v>291</v>
      </c>
    </row>
    <row r="184" s="13" customFormat="1">
      <c r="A184" s="13"/>
      <c r="B184" s="225"/>
      <c r="C184" s="226"/>
      <c r="D184" s="227" t="s">
        <v>127</v>
      </c>
      <c r="E184" s="228" t="s">
        <v>19</v>
      </c>
      <c r="F184" s="229" t="s">
        <v>80</v>
      </c>
      <c r="G184" s="226"/>
      <c r="H184" s="230">
        <v>2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127</v>
      </c>
      <c r="AU184" s="236" t="s">
        <v>80</v>
      </c>
      <c r="AV184" s="13" t="s">
        <v>80</v>
      </c>
      <c r="AW184" s="13" t="s">
        <v>33</v>
      </c>
      <c r="AX184" s="13" t="s">
        <v>78</v>
      </c>
      <c r="AY184" s="236" t="s">
        <v>116</v>
      </c>
    </row>
    <row r="185" s="2" customFormat="1" ht="16.5" customHeight="1">
      <c r="A185" s="37"/>
      <c r="B185" s="38"/>
      <c r="C185" s="237" t="s">
        <v>292</v>
      </c>
      <c r="D185" s="237" t="s">
        <v>174</v>
      </c>
      <c r="E185" s="238" t="s">
        <v>293</v>
      </c>
      <c r="F185" s="239" t="s">
        <v>294</v>
      </c>
      <c r="G185" s="240" t="s">
        <v>216</v>
      </c>
      <c r="H185" s="241">
        <v>1</v>
      </c>
      <c r="I185" s="242"/>
      <c r="J185" s="243">
        <f>ROUND(I185*H185,2)</f>
        <v>0</v>
      </c>
      <c r="K185" s="239" t="s">
        <v>122</v>
      </c>
      <c r="L185" s="244"/>
      <c r="M185" s="245" t="s">
        <v>19</v>
      </c>
      <c r="N185" s="246" t="s">
        <v>43</v>
      </c>
      <c r="O185" s="83"/>
      <c r="P185" s="216">
        <f>O185*H185</f>
        <v>0</v>
      </c>
      <c r="Q185" s="216">
        <v>0.18099999999999999</v>
      </c>
      <c r="R185" s="216">
        <f>Q185*H185</f>
        <v>0.18099999999999999</v>
      </c>
      <c r="S185" s="216">
        <v>0</v>
      </c>
      <c r="T185" s="21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8" t="s">
        <v>162</v>
      </c>
      <c r="AT185" s="218" t="s">
        <v>174</v>
      </c>
      <c r="AU185" s="218" t="s">
        <v>80</v>
      </c>
      <c r="AY185" s="16" t="s">
        <v>116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78</v>
      </c>
      <c r="BK185" s="219">
        <f>ROUND(I185*H185,2)</f>
        <v>0</v>
      </c>
      <c r="BL185" s="16" t="s">
        <v>123</v>
      </c>
      <c r="BM185" s="218" t="s">
        <v>295</v>
      </c>
    </row>
    <row r="186" s="13" customFormat="1">
      <c r="A186" s="13"/>
      <c r="B186" s="225"/>
      <c r="C186" s="226"/>
      <c r="D186" s="227" t="s">
        <v>127</v>
      </c>
      <c r="E186" s="228" t="s">
        <v>19</v>
      </c>
      <c r="F186" s="229" t="s">
        <v>78</v>
      </c>
      <c r="G186" s="226"/>
      <c r="H186" s="230">
        <v>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127</v>
      </c>
      <c r="AU186" s="236" t="s">
        <v>80</v>
      </c>
      <c r="AV186" s="13" t="s">
        <v>80</v>
      </c>
      <c r="AW186" s="13" t="s">
        <v>33</v>
      </c>
      <c r="AX186" s="13" t="s">
        <v>78</v>
      </c>
      <c r="AY186" s="236" t="s">
        <v>116</v>
      </c>
    </row>
    <row r="187" s="2" customFormat="1" ht="16.5" customHeight="1">
      <c r="A187" s="37"/>
      <c r="B187" s="38"/>
      <c r="C187" s="237" t="s">
        <v>296</v>
      </c>
      <c r="D187" s="237" t="s">
        <v>174</v>
      </c>
      <c r="E187" s="238" t="s">
        <v>297</v>
      </c>
      <c r="F187" s="239" t="s">
        <v>298</v>
      </c>
      <c r="G187" s="240" t="s">
        <v>216</v>
      </c>
      <c r="H187" s="241">
        <v>2</v>
      </c>
      <c r="I187" s="242"/>
      <c r="J187" s="243">
        <f>ROUND(I187*H187,2)</f>
        <v>0</v>
      </c>
      <c r="K187" s="239" t="s">
        <v>122</v>
      </c>
      <c r="L187" s="244"/>
      <c r="M187" s="245" t="s">
        <v>19</v>
      </c>
      <c r="N187" s="246" t="s">
        <v>43</v>
      </c>
      <c r="O187" s="83"/>
      <c r="P187" s="216">
        <f>O187*H187</f>
        <v>0</v>
      </c>
      <c r="Q187" s="216">
        <v>0.032000000000000001</v>
      </c>
      <c r="R187" s="216">
        <f>Q187*H187</f>
        <v>0.064000000000000001</v>
      </c>
      <c r="S187" s="216">
        <v>0</v>
      </c>
      <c r="T187" s="21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8" t="s">
        <v>162</v>
      </c>
      <c r="AT187" s="218" t="s">
        <v>174</v>
      </c>
      <c r="AU187" s="218" t="s">
        <v>80</v>
      </c>
      <c r="AY187" s="16" t="s">
        <v>116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78</v>
      </c>
      <c r="BK187" s="219">
        <f>ROUND(I187*H187,2)</f>
        <v>0</v>
      </c>
      <c r="BL187" s="16" t="s">
        <v>123</v>
      </c>
      <c r="BM187" s="218" t="s">
        <v>299</v>
      </c>
    </row>
    <row r="188" s="13" customFormat="1">
      <c r="A188" s="13"/>
      <c r="B188" s="225"/>
      <c r="C188" s="226"/>
      <c r="D188" s="227" t="s">
        <v>127</v>
      </c>
      <c r="E188" s="228" t="s">
        <v>19</v>
      </c>
      <c r="F188" s="229" t="s">
        <v>300</v>
      </c>
      <c r="G188" s="226"/>
      <c r="H188" s="230">
        <v>2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127</v>
      </c>
      <c r="AU188" s="236" t="s">
        <v>80</v>
      </c>
      <c r="AV188" s="13" t="s">
        <v>80</v>
      </c>
      <c r="AW188" s="13" t="s">
        <v>33</v>
      </c>
      <c r="AX188" s="13" t="s">
        <v>78</v>
      </c>
      <c r="AY188" s="236" t="s">
        <v>116</v>
      </c>
    </row>
    <row r="189" s="2" customFormat="1" ht="16.5" customHeight="1">
      <c r="A189" s="37"/>
      <c r="B189" s="38"/>
      <c r="C189" s="237" t="s">
        <v>301</v>
      </c>
      <c r="D189" s="237" t="s">
        <v>174</v>
      </c>
      <c r="E189" s="238" t="s">
        <v>302</v>
      </c>
      <c r="F189" s="239" t="s">
        <v>303</v>
      </c>
      <c r="G189" s="240" t="s">
        <v>216</v>
      </c>
      <c r="H189" s="241">
        <v>2</v>
      </c>
      <c r="I189" s="242"/>
      <c r="J189" s="243">
        <f>ROUND(I189*H189,2)</f>
        <v>0</v>
      </c>
      <c r="K189" s="239" t="s">
        <v>122</v>
      </c>
      <c r="L189" s="244"/>
      <c r="M189" s="245" t="s">
        <v>19</v>
      </c>
      <c r="N189" s="246" t="s">
        <v>43</v>
      </c>
      <c r="O189" s="83"/>
      <c r="P189" s="216">
        <f>O189*H189</f>
        <v>0</v>
      </c>
      <c r="Q189" s="216">
        <v>0.19600000000000001</v>
      </c>
      <c r="R189" s="216">
        <f>Q189*H189</f>
        <v>0.39200000000000002</v>
      </c>
      <c r="S189" s="216">
        <v>0</v>
      </c>
      <c r="T189" s="21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8" t="s">
        <v>162</v>
      </c>
      <c r="AT189" s="218" t="s">
        <v>174</v>
      </c>
      <c r="AU189" s="218" t="s">
        <v>80</v>
      </c>
      <c r="AY189" s="16" t="s">
        <v>116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78</v>
      </c>
      <c r="BK189" s="219">
        <f>ROUND(I189*H189,2)</f>
        <v>0</v>
      </c>
      <c r="BL189" s="16" t="s">
        <v>123</v>
      </c>
      <c r="BM189" s="218" t="s">
        <v>304</v>
      </c>
    </row>
    <row r="190" s="13" customFormat="1">
      <c r="A190" s="13"/>
      <c r="B190" s="225"/>
      <c r="C190" s="226"/>
      <c r="D190" s="227" t="s">
        <v>127</v>
      </c>
      <c r="E190" s="228" t="s">
        <v>19</v>
      </c>
      <c r="F190" s="229" t="s">
        <v>300</v>
      </c>
      <c r="G190" s="226"/>
      <c r="H190" s="230">
        <v>2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127</v>
      </c>
      <c r="AU190" s="236" t="s">
        <v>80</v>
      </c>
      <c r="AV190" s="13" t="s">
        <v>80</v>
      </c>
      <c r="AW190" s="13" t="s">
        <v>33</v>
      </c>
      <c r="AX190" s="13" t="s">
        <v>78</v>
      </c>
      <c r="AY190" s="236" t="s">
        <v>116</v>
      </c>
    </row>
    <row r="191" s="2" customFormat="1" ht="24.15" customHeight="1">
      <c r="A191" s="37"/>
      <c r="B191" s="38"/>
      <c r="C191" s="207" t="s">
        <v>305</v>
      </c>
      <c r="D191" s="207" t="s">
        <v>118</v>
      </c>
      <c r="E191" s="208" t="s">
        <v>306</v>
      </c>
      <c r="F191" s="209" t="s">
        <v>307</v>
      </c>
      <c r="G191" s="210" t="s">
        <v>216</v>
      </c>
      <c r="H191" s="211">
        <v>2</v>
      </c>
      <c r="I191" s="212"/>
      <c r="J191" s="213">
        <f>ROUND(I191*H191,2)</f>
        <v>0</v>
      </c>
      <c r="K191" s="209" t="s">
        <v>122</v>
      </c>
      <c r="L191" s="43"/>
      <c r="M191" s="214" t="s">
        <v>19</v>
      </c>
      <c r="N191" s="215" t="s">
        <v>43</v>
      </c>
      <c r="O191" s="83"/>
      <c r="P191" s="216">
        <f>O191*H191</f>
        <v>0</v>
      </c>
      <c r="Q191" s="216">
        <v>0.068959999999999994</v>
      </c>
      <c r="R191" s="216">
        <f>Q191*H191</f>
        <v>0.13791999999999999</v>
      </c>
      <c r="S191" s="216">
        <v>0</v>
      </c>
      <c r="T191" s="21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8" t="s">
        <v>123</v>
      </c>
      <c r="AT191" s="218" t="s">
        <v>118</v>
      </c>
      <c r="AU191" s="218" t="s">
        <v>80</v>
      </c>
      <c r="AY191" s="16" t="s">
        <v>116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78</v>
      </c>
      <c r="BK191" s="219">
        <f>ROUND(I191*H191,2)</f>
        <v>0</v>
      </c>
      <c r="BL191" s="16" t="s">
        <v>123</v>
      </c>
      <c r="BM191" s="218" t="s">
        <v>308</v>
      </c>
    </row>
    <row r="192" s="2" customFormat="1">
      <c r="A192" s="37"/>
      <c r="B192" s="38"/>
      <c r="C192" s="39"/>
      <c r="D192" s="220" t="s">
        <v>125</v>
      </c>
      <c r="E192" s="39"/>
      <c r="F192" s="221" t="s">
        <v>309</v>
      </c>
      <c r="G192" s="39"/>
      <c r="H192" s="39"/>
      <c r="I192" s="222"/>
      <c r="J192" s="39"/>
      <c r="K192" s="39"/>
      <c r="L192" s="43"/>
      <c r="M192" s="223"/>
      <c r="N192" s="224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125</v>
      </c>
      <c r="AU192" s="16" t="s">
        <v>80</v>
      </c>
    </row>
    <row r="193" s="13" customFormat="1">
      <c r="A193" s="13"/>
      <c r="B193" s="225"/>
      <c r="C193" s="226"/>
      <c r="D193" s="227" t="s">
        <v>127</v>
      </c>
      <c r="E193" s="228" t="s">
        <v>19</v>
      </c>
      <c r="F193" s="229" t="s">
        <v>80</v>
      </c>
      <c r="G193" s="226"/>
      <c r="H193" s="230">
        <v>2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127</v>
      </c>
      <c r="AU193" s="236" t="s">
        <v>80</v>
      </c>
      <c r="AV193" s="13" t="s">
        <v>80</v>
      </c>
      <c r="AW193" s="13" t="s">
        <v>33</v>
      </c>
      <c r="AX193" s="13" t="s">
        <v>78</v>
      </c>
      <c r="AY193" s="236" t="s">
        <v>116</v>
      </c>
    </row>
    <row r="194" s="2" customFormat="1" ht="24.15" customHeight="1">
      <c r="A194" s="37"/>
      <c r="B194" s="38"/>
      <c r="C194" s="207" t="s">
        <v>310</v>
      </c>
      <c r="D194" s="207" t="s">
        <v>118</v>
      </c>
      <c r="E194" s="208" t="s">
        <v>311</v>
      </c>
      <c r="F194" s="209" t="s">
        <v>312</v>
      </c>
      <c r="G194" s="210" t="s">
        <v>216</v>
      </c>
      <c r="H194" s="211">
        <v>2</v>
      </c>
      <c r="I194" s="212"/>
      <c r="J194" s="213">
        <f>ROUND(I194*H194,2)</f>
        <v>0</v>
      </c>
      <c r="K194" s="209" t="s">
        <v>122</v>
      </c>
      <c r="L194" s="43"/>
      <c r="M194" s="214" t="s">
        <v>19</v>
      </c>
      <c r="N194" s="215" t="s">
        <v>43</v>
      </c>
      <c r="O194" s="83"/>
      <c r="P194" s="216">
        <f>O194*H194</f>
        <v>0</v>
      </c>
      <c r="Q194" s="216">
        <v>0.069470000000000004</v>
      </c>
      <c r="R194" s="216">
        <f>Q194*H194</f>
        <v>0.13894000000000001</v>
      </c>
      <c r="S194" s="216">
        <v>0</v>
      </c>
      <c r="T194" s="21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8" t="s">
        <v>123</v>
      </c>
      <c r="AT194" s="218" t="s">
        <v>118</v>
      </c>
      <c r="AU194" s="218" t="s">
        <v>80</v>
      </c>
      <c r="AY194" s="16" t="s">
        <v>116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78</v>
      </c>
      <c r="BK194" s="219">
        <f>ROUND(I194*H194,2)</f>
        <v>0</v>
      </c>
      <c r="BL194" s="16" t="s">
        <v>123</v>
      </c>
      <c r="BM194" s="218" t="s">
        <v>313</v>
      </c>
    </row>
    <row r="195" s="2" customFormat="1">
      <c r="A195" s="37"/>
      <c r="B195" s="38"/>
      <c r="C195" s="39"/>
      <c r="D195" s="220" t="s">
        <v>125</v>
      </c>
      <c r="E195" s="39"/>
      <c r="F195" s="221" t="s">
        <v>314</v>
      </c>
      <c r="G195" s="39"/>
      <c r="H195" s="39"/>
      <c r="I195" s="222"/>
      <c r="J195" s="39"/>
      <c r="K195" s="39"/>
      <c r="L195" s="43"/>
      <c r="M195" s="223"/>
      <c r="N195" s="224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125</v>
      </c>
      <c r="AU195" s="16" t="s">
        <v>80</v>
      </c>
    </row>
    <row r="196" s="13" customFormat="1">
      <c r="A196" s="13"/>
      <c r="B196" s="225"/>
      <c r="C196" s="226"/>
      <c r="D196" s="227" t="s">
        <v>127</v>
      </c>
      <c r="E196" s="228" t="s">
        <v>19</v>
      </c>
      <c r="F196" s="229" t="s">
        <v>80</v>
      </c>
      <c r="G196" s="226"/>
      <c r="H196" s="230">
        <v>2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127</v>
      </c>
      <c r="AU196" s="236" t="s">
        <v>80</v>
      </c>
      <c r="AV196" s="13" t="s">
        <v>80</v>
      </c>
      <c r="AW196" s="13" t="s">
        <v>33</v>
      </c>
      <c r="AX196" s="13" t="s">
        <v>78</v>
      </c>
      <c r="AY196" s="236" t="s">
        <v>116</v>
      </c>
    </row>
    <row r="197" s="2" customFormat="1" ht="24.15" customHeight="1">
      <c r="A197" s="37"/>
      <c r="B197" s="38"/>
      <c r="C197" s="207" t="s">
        <v>315</v>
      </c>
      <c r="D197" s="207" t="s">
        <v>118</v>
      </c>
      <c r="E197" s="208" t="s">
        <v>316</v>
      </c>
      <c r="F197" s="209" t="s">
        <v>317</v>
      </c>
      <c r="G197" s="210" t="s">
        <v>216</v>
      </c>
      <c r="H197" s="211">
        <v>1</v>
      </c>
      <c r="I197" s="212"/>
      <c r="J197" s="213">
        <f>ROUND(I197*H197,2)</f>
        <v>0</v>
      </c>
      <c r="K197" s="209" t="s">
        <v>122</v>
      </c>
      <c r="L197" s="43"/>
      <c r="M197" s="214" t="s">
        <v>19</v>
      </c>
      <c r="N197" s="215" t="s">
        <v>43</v>
      </c>
      <c r="O197" s="83"/>
      <c r="P197" s="216">
        <f>O197*H197</f>
        <v>0</v>
      </c>
      <c r="Q197" s="216">
        <v>0.064509999999999998</v>
      </c>
      <c r="R197" s="216">
        <f>Q197*H197</f>
        <v>0.064509999999999998</v>
      </c>
      <c r="S197" s="216">
        <v>0</v>
      </c>
      <c r="T197" s="21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8" t="s">
        <v>123</v>
      </c>
      <c r="AT197" s="218" t="s">
        <v>118</v>
      </c>
      <c r="AU197" s="218" t="s">
        <v>80</v>
      </c>
      <c r="AY197" s="16" t="s">
        <v>116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78</v>
      </c>
      <c r="BK197" s="219">
        <f>ROUND(I197*H197,2)</f>
        <v>0</v>
      </c>
      <c r="BL197" s="16" t="s">
        <v>123</v>
      </c>
      <c r="BM197" s="218" t="s">
        <v>318</v>
      </c>
    </row>
    <row r="198" s="2" customFormat="1">
      <c r="A198" s="37"/>
      <c r="B198" s="38"/>
      <c r="C198" s="39"/>
      <c r="D198" s="220" t="s">
        <v>125</v>
      </c>
      <c r="E198" s="39"/>
      <c r="F198" s="221" t="s">
        <v>319</v>
      </c>
      <c r="G198" s="39"/>
      <c r="H198" s="39"/>
      <c r="I198" s="222"/>
      <c r="J198" s="39"/>
      <c r="K198" s="39"/>
      <c r="L198" s="43"/>
      <c r="M198" s="223"/>
      <c r="N198" s="22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125</v>
      </c>
      <c r="AU198" s="16" t="s">
        <v>80</v>
      </c>
    </row>
    <row r="199" s="13" customFormat="1">
      <c r="A199" s="13"/>
      <c r="B199" s="225"/>
      <c r="C199" s="226"/>
      <c r="D199" s="227" t="s">
        <v>127</v>
      </c>
      <c r="E199" s="228" t="s">
        <v>19</v>
      </c>
      <c r="F199" s="229" t="s">
        <v>78</v>
      </c>
      <c r="G199" s="226"/>
      <c r="H199" s="230">
        <v>1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127</v>
      </c>
      <c r="AU199" s="236" t="s">
        <v>80</v>
      </c>
      <c r="AV199" s="13" t="s">
        <v>80</v>
      </c>
      <c r="AW199" s="13" t="s">
        <v>33</v>
      </c>
      <c r="AX199" s="13" t="s">
        <v>78</v>
      </c>
      <c r="AY199" s="236" t="s">
        <v>116</v>
      </c>
    </row>
    <row r="200" s="2" customFormat="1" ht="24.15" customHeight="1">
      <c r="A200" s="37"/>
      <c r="B200" s="38"/>
      <c r="C200" s="207" t="s">
        <v>320</v>
      </c>
      <c r="D200" s="207" t="s">
        <v>118</v>
      </c>
      <c r="E200" s="208" t="s">
        <v>321</v>
      </c>
      <c r="F200" s="209" t="s">
        <v>322</v>
      </c>
      <c r="G200" s="210" t="s">
        <v>216</v>
      </c>
      <c r="H200" s="211">
        <v>3</v>
      </c>
      <c r="I200" s="212"/>
      <c r="J200" s="213">
        <f>ROUND(I200*H200,2)</f>
        <v>0</v>
      </c>
      <c r="K200" s="209" t="s">
        <v>122</v>
      </c>
      <c r="L200" s="43"/>
      <c r="M200" s="214" t="s">
        <v>19</v>
      </c>
      <c r="N200" s="215" t="s">
        <v>43</v>
      </c>
      <c r="O200" s="83"/>
      <c r="P200" s="216">
        <f>O200*H200</f>
        <v>0</v>
      </c>
      <c r="Q200" s="216">
        <v>0.074370000000000006</v>
      </c>
      <c r="R200" s="216">
        <f>Q200*H200</f>
        <v>0.22311000000000003</v>
      </c>
      <c r="S200" s="216">
        <v>0</v>
      </c>
      <c r="T200" s="21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8" t="s">
        <v>123</v>
      </c>
      <c r="AT200" s="218" t="s">
        <v>118</v>
      </c>
      <c r="AU200" s="218" t="s">
        <v>80</v>
      </c>
      <c r="AY200" s="16" t="s">
        <v>116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6" t="s">
        <v>78</v>
      </c>
      <c r="BK200" s="219">
        <f>ROUND(I200*H200,2)</f>
        <v>0</v>
      </c>
      <c r="BL200" s="16" t="s">
        <v>123</v>
      </c>
      <c r="BM200" s="218" t="s">
        <v>323</v>
      </c>
    </row>
    <row r="201" s="2" customFormat="1">
      <c r="A201" s="37"/>
      <c r="B201" s="38"/>
      <c r="C201" s="39"/>
      <c r="D201" s="220" t="s">
        <v>125</v>
      </c>
      <c r="E201" s="39"/>
      <c r="F201" s="221" t="s">
        <v>324</v>
      </c>
      <c r="G201" s="39"/>
      <c r="H201" s="39"/>
      <c r="I201" s="222"/>
      <c r="J201" s="39"/>
      <c r="K201" s="39"/>
      <c r="L201" s="43"/>
      <c r="M201" s="223"/>
      <c r="N201" s="224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125</v>
      </c>
      <c r="AU201" s="16" t="s">
        <v>80</v>
      </c>
    </row>
    <row r="202" s="13" customFormat="1">
      <c r="A202" s="13"/>
      <c r="B202" s="225"/>
      <c r="C202" s="226"/>
      <c r="D202" s="227" t="s">
        <v>127</v>
      </c>
      <c r="E202" s="228" t="s">
        <v>19</v>
      </c>
      <c r="F202" s="229" t="s">
        <v>134</v>
      </c>
      <c r="G202" s="226"/>
      <c r="H202" s="230">
        <v>3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127</v>
      </c>
      <c r="AU202" s="236" t="s">
        <v>80</v>
      </c>
      <c r="AV202" s="13" t="s">
        <v>80</v>
      </c>
      <c r="AW202" s="13" t="s">
        <v>33</v>
      </c>
      <c r="AX202" s="13" t="s">
        <v>78</v>
      </c>
      <c r="AY202" s="236" t="s">
        <v>116</v>
      </c>
    </row>
    <row r="203" s="2" customFormat="1" ht="24.15" customHeight="1">
      <c r="A203" s="37"/>
      <c r="B203" s="38"/>
      <c r="C203" s="207" t="s">
        <v>325</v>
      </c>
      <c r="D203" s="207" t="s">
        <v>118</v>
      </c>
      <c r="E203" s="208" t="s">
        <v>326</v>
      </c>
      <c r="F203" s="209" t="s">
        <v>327</v>
      </c>
      <c r="G203" s="210" t="s">
        <v>216</v>
      </c>
      <c r="H203" s="211">
        <v>1</v>
      </c>
      <c r="I203" s="212"/>
      <c r="J203" s="213">
        <f>ROUND(I203*H203,2)</f>
        <v>0</v>
      </c>
      <c r="K203" s="209" t="s">
        <v>122</v>
      </c>
      <c r="L203" s="43"/>
      <c r="M203" s="214" t="s">
        <v>19</v>
      </c>
      <c r="N203" s="215" t="s">
        <v>43</v>
      </c>
      <c r="O203" s="83"/>
      <c r="P203" s="216">
        <f>O203*H203</f>
        <v>0</v>
      </c>
      <c r="Q203" s="216">
        <v>0.086120000000000002</v>
      </c>
      <c r="R203" s="216">
        <f>Q203*H203</f>
        <v>0.086120000000000002</v>
      </c>
      <c r="S203" s="216">
        <v>0</v>
      </c>
      <c r="T203" s="21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8" t="s">
        <v>123</v>
      </c>
      <c r="AT203" s="218" t="s">
        <v>118</v>
      </c>
      <c r="AU203" s="218" t="s">
        <v>80</v>
      </c>
      <c r="AY203" s="16" t="s">
        <v>116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6" t="s">
        <v>78</v>
      </c>
      <c r="BK203" s="219">
        <f>ROUND(I203*H203,2)</f>
        <v>0</v>
      </c>
      <c r="BL203" s="16" t="s">
        <v>123</v>
      </c>
      <c r="BM203" s="218" t="s">
        <v>328</v>
      </c>
    </row>
    <row r="204" s="2" customFormat="1">
      <c r="A204" s="37"/>
      <c r="B204" s="38"/>
      <c r="C204" s="39"/>
      <c r="D204" s="220" t="s">
        <v>125</v>
      </c>
      <c r="E204" s="39"/>
      <c r="F204" s="221" t="s">
        <v>329</v>
      </c>
      <c r="G204" s="39"/>
      <c r="H204" s="39"/>
      <c r="I204" s="222"/>
      <c r="J204" s="39"/>
      <c r="K204" s="39"/>
      <c r="L204" s="43"/>
      <c r="M204" s="223"/>
      <c r="N204" s="224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125</v>
      </c>
      <c r="AU204" s="16" t="s">
        <v>80</v>
      </c>
    </row>
    <row r="205" s="13" customFormat="1">
      <c r="A205" s="13"/>
      <c r="B205" s="225"/>
      <c r="C205" s="226"/>
      <c r="D205" s="227" t="s">
        <v>127</v>
      </c>
      <c r="E205" s="228" t="s">
        <v>19</v>
      </c>
      <c r="F205" s="229" t="s">
        <v>78</v>
      </c>
      <c r="G205" s="226"/>
      <c r="H205" s="230">
        <v>1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127</v>
      </c>
      <c r="AU205" s="236" t="s">
        <v>80</v>
      </c>
      <c r="AV205" s="13" t="s">
        <v>80</v>
      </c>
      <c r="AW205" s="13" t="s">
        <v>33</v>
      </c>
      <c r="AX205" s="13" t="s">
        <v>78</v>
      </c>
      <c r="AY205" s="236" t="s">
        <v>116</v>
      </c>
    </row>
    <row r="206" s="2" customFormat="1" ht="24.15" customHeight="1">
      <c r="A206" s="37"/>
      <c r="B206" s="38"/>
      <c r="C206" s="207" t="s">
        <v>330</v>
      </c>
      <c r="D206" s="207" t="s">
        <v>118</v>
      </c>
      <c r="E206" s="208" t="s">
        <v>331</v>
      </c>
      <c r="F206" s="209" t="s">
        <v>332</v>
      </c>
      <c r="G206" s="210" t="s">
        <v>216</v>
      </c>
      <c r="H206" s="211">
        <v>9</v>
      </c>
      <c r="I206" s="212"/>
      <c r="J206" s="213">
        <f>ROUND(I206*H206,2)</f>
        <v>0</v>
      </c>
      <c r="K206" s="209" t="s">
        <v>122</v>
      </c>
      <c r="L206" s="43"/>
      <c r="M206" s="214" t="s">
        <v>19</v>
      </c>
      <c r="N206" s="215" t="s">
        <v>43</v>
      </c>
      <c r="O206" s="83"/>
      <c r="P206" s="216">
        <f>O206*H206</f>
        <v>0</v>
      </c>
      <c r="Q206" s="216">
        <v>0.026720000000000001</v>
      </c>
      <c r="R206" s="216">
        <f>Q206*H206</f>
        <v>0.24048</v>
      </c>
      <c r="S206" s="216">
        <v>0</v>
      </c>
      <c r="T206" s="21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8" t="s">
        <v>123</v>
      </c>
      <c r="AT206" s="218" t="s">
        <v>118</v>
      </c>
      <c r="AU206" s="218" t="s">
        <v>80</v>
      </c>
      <c r="AY206" s="16" t="s">
        <v>116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78</v>
      </c>
      <c r="BK206" s="219">
        <f>ROUND(I206*H206,2)</f>
        <v>0</v>
      </c>
      <c r="BL206" s="16" t="s">
        <v>123</v>
      </c>
      <c r="BM206" s="218" t="s">
        <v>333</v>
      </c>
    </row>
    <row r="207" s="2" customFormat="1">
      <c r="A207" s="37"/>
      <c r="B207" s="38"/>
      <c r="C207" s="39"/>
      <c r="D207" s="220" t="s">
        <v>125</v>
      </c>
      <c r="E207" s="39"/>
      <c r="F207" s="221" t="s">
        <v>334</v>
      </c>
      <c r="G207" s="39"/>
      <c r="H207" s="39"/>
      <c r="I207" s="222"/>
      <c r="J207" s="39"/>
      <c r="K207" s="39"/>
      <c r="L207" s="43"/>
      <c r="M207" s="223"/>
      <c r="N207" s="224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125</v>
      </c>
      <c r="AU207" s="16" t="s">
        <v>80</v>
      </c>
    </row>
    <row r="208" s="13" customFormat="1">
      <c r="A208" s="13"/>
      <c r="B208" s="225"/>
      <c r="C208" s="226"/>
      <c r="D208" s="227" t="s">
        <v>127</v>
      </c>
      <c r="E208" s="228" t="s">
        <v>19</v>
      </c>
      <c r="F208" s="229" t="s">
        <v>167</v>
      </c>
      <c r="G208" s="226"/>
      <c r="H208" s="230">
        <v>9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127</v>
      </c>
      <c r="AU208" s="236" t="s">
        <v>80</v>
      </c>
      <c r="AV208" s="13" t="s">
        <v>80</v>
      </c>
      <c r="AW208" s="13" t="s">
        <v>33</v>
      </c>
      <c r="AX208" s="13" t="s">
        <v>78</v>
      </c>
      <c r="AY208" s="236" t="s">
        <v>116</v>
      </c>
    </row>
    <row r="209" s="2" customFormat="1" ht="24.15" customHeight="1">
      <c r="A209" s="37"/>
      <c r="B209" s="38"/>
      <c r="C209" s="207" t="s">
        <v>335</v>
      </c>
      <c r="D209" s="207" t="s">
        <v>118</v>
      </c>
      <c r="E209" s="208" t="s">
        <v>336</v>
      </c>
      <c r="F209" s="209" t="s">
        <v>337</v>
      </c>
      <c r="G209" s="210" t="s">
        <v>216</v>
      </c>
      <c r="H209" s="211">
        <v>9</v>
      </c>
      <c r="I209" s="212"/>
      <c r="J209" s="213">
        <f>ROUND(I209*H209,2)</f>
        <v>0</v>
      </c>
      <c r="K209" s="209" t="s">
        <v>122</v>
      </c>
      <c r="L209" s="43"/>
      <c r="M209" s="214" t="s">
        <v>19</v>
      </c>
      <c r="N209" s="215" t="s">
        <v>43</v>
      </c>
      <c r="O209" s="83"/>
      <c r="P209" s="216">
        <f>O209*H209</f>
        <v>0</v>
      </c>
      <c r="Q209" s="216">
        <v>0.054539999999999998</v>
      </c>
      <c r="R209" s="216">
        <f>Q209*H209</f>
        <v>0.49085999999999996</v>
      </c>
      <c r="S209" s="216">
        <v>0</v>
      </c>
      <c r="T209" s="21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8" t="s">
        <v>123</v>
      </c>
      <c r="AT209" s="218" t="s">
        <v>118</v>
      </c>
      <c r="AU209" s="218" t="s">
        <v>80</v>
      </c>
      <c r="AY209" s="16" t="s">
        <v>116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78</v>
      </c>
      <c r="BK209" s="219">
        <f>ROUND(I209*H209,2)</f>
        <v>0</v>
      </c>
      <c r="BL209" s="16" t="s">
        <v>123</v>
      </c>
      <c r="BM209" s="218" t="s">
        <v>338</v>
      </c>
    </row>
    <row r="210" s="2" customFormat="1">
      <c r="A210" s="37"/>
      <c r="B210" s="38"/>
      <c r="C210" s="39"/>
      <c r="D210" s="220" t="s">
        <v>125</v>
      </c>
      <c r="E210" s="39"/>
      <c r="F210" s="221" t="s">
        <v>339</v>
      </c>
      <c r="G210" s="39"/>
      <c r="H210" s="39"/>
      <c r="I210" s="222"/>
      <c r="J210" s="39"/>
      <c r="K210" s="39"/>
      <c r="L210" s="43"/>
      <c r="M210" s="223"/>
      <c r="N210" s="224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125</v>
      </c>
      <c r="AU210" s="16" t="s">
        <v>80</v>
      </c>
    </row>
    <row r="211" s="13" customFormat="1">
      <c r="A211" s="13"/>
      <c r="B211" s="225"/>
      <c r="C211" s="226"/>
      <c r="D211" s="227" t="s">
        <v>127</v>
      </c>
      <c r="E211" s="228" t="s">
        <v>19</v>
      </c>
      <c r="F211" s="229" t="s">
        <v>167</v>
      </c>
      <c r="G211" s="226"/>
      <c r="H211" s="230">
        <v>9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127</v>
      </c>
      <c r="AU211" s="236" t="s">
        <v>80</v>
      </c>
      <c r="AV211" s="13" t="s">
        <v>80</v>
      </c>
      <c r="AW211" s="13" t="s">
        <v>33</v>
      </c>
      <c r="AX211" s="13" t="s">
        <v>78</v>
      </c>
      <c r="AY211" s="236" t="s">
        <v>116</v>
      </c>
    </row>
    <row r="212" s="2" customFormat="1" ht="24.15" customHeight="1">
      <c r="A212" s="37"/>
      <c r="B212" s="38"/>
      <c r="C212" s="207" t="s">
        <v>340</v>
      </c>
      <c r="D212" s="207" t="s">
        <v>118</v>
      </c>
      <c r="E212" s="208" t="s">
        <v>341</v>
      </c>
      <c r="F212" s="209" t="s">
        <v>342</v>
      </c>
      <c r="G212" s="210" t="s">
        <v>216</v>
      </c>
      <c r="H212" s="211">
        <v>4</v>
      </c>
      <c r="I212" s="212"/>
      <c r="J212" s="213">
        <f>ROUND(I212*H212,2)</f>
        <v>0</v>
      </c>
      <c r="K212" s="209" t="s">
        <v>122</v>
      </c>
      <c r="L212" s="43"/>
      <c r="M212" s="214" t="s">
        <v>19</v>
      </c>
      <c r="N212" s="215" t="s">
        <v>43</v>
      </c>
      <c r="O212" s="83"/>
      <c r="P212" s="216">
        <f>O212*H212</f>
        <v>0</v>
      </c>
      <c r="Q212" s="216">
        <v>0.024240000000000001</v>
      </c>
      <c r="R212" s="216">
        <f>Q212*H212</f>
        <v>0.096960000000000005</v>
      </c>
      <c r="S212" s="216">
        <v>0</v>
      </c>
      <c r="T212" s="21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8" t="s">
        <v>123</v>
      </c>
      <c r="AT212" s="218" t="s">
        <v>118</v>
      </c>
      <c r="AU212" s="218" t="s">
        <v>80</v>
      </c>
      <c r="AY212" s="16" t="s">
        <v>116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6" t="s">
        <v>78</v>
      </c>
      <c r="BK212" s="219">
        <f>ROUND(I212*H212,2)</f>
        <v>0</v>
      </c>
      <c r="BL212" s="16" t="s">
        <v>123</v>
      </c>
      <c r="BM212" s="218" t="s">
        <v>343</v>
      </c>
    </row>
    <row r="213" s="2" customFormat="1">
      <c r="A213" s="37"/>
      <c r="B213" s="38"/>
      <c r="C213" s="39"/>
      <c r="D213" s="220" t="s">
        <v>125</v>
      </c>
      <c r="E213" s="39"/>
      <c r="F213" s="221" t="s">
        <v>344</v>
      </c>
      <c r="G213" s="39"/>
      <c r="H213" s="39"/>
      <c r="I213" s="222"/>
      <c r="J213" s="39"/>
      <c r="K213" s="39"/>
      <c r="L213" s="43"/>
      <c r="M213" s="223"/>
      <c r="N213" s="224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125</v>
      </c>
      <c r="AU213" s="16" t="s">
        <v>80</v>
      </c>
    </row>
    <row r="214" s="13" customFormat="1">
      <c r="A214" s="13"/>
      <c r="B214" s="225"/>
      <c r="C214" s="226"/>
      <c r="D214" s="227" t="s">
        <v>127</v>
      </c>
      <c r="E214" s="228" t="s">
        <v>19</v>
      </c>
      <c r="F214" s="229" t="s">
        <v>123</v>
      </c>
      <c r="G214" s="226"/>
      <c r="H214" s="230">
        <v>4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127</v>
      </c>
      <c r="AU214" s="236" t="s">
        <v>80</v>
      </c>
      <c r="AV214" s="13" t="s">
        <v>80</v>
      </c>
      <c r="AW214" s="13" t="s">
        <v>33</v>
      </c>
      <c r="AX214" s="13" t="s">
        <v>78</v>
      </c>
      <c r="AY214" s="236" t="s">
        <v>116</v>
      </c>
    </row>
    <row r="215" s="2" customFormat="1" ht="24.15" customHeight="1">
      <c r="A215" s="37"/>
      <c r="B215" s="38"/>
      <c r="C215" s="207" t="s">
        <v>345</v>
      </c>
      <c r="D215" s="207" t="s">
        <v>118</v>
      </c>
      <c r="E215" s="208" t="s">
        <v>346</v>
      </c>
      <c r="F215" s="209" t="s">
        <v>347</v>
      </c>
      <c r="G215" s="210" t="s">
        <v>216</v>
      </c>
      <c r="H215" s="211">
        <v>4</v>
      </c>
      <c r="I215" s="212"/>
      <c r="J215" s="213">
        <f>ROUND(I215*H215,2)</f>
        <v>0</v>
      </c>
      <c r="K215" s="209" t="s">
        <v>122</v>
      </c>
      <c r="L215" s="43"/>
      <c r="M215" s="214" t="s">
        <v>19</v>
      </c>
      <c r="N215" s="215" t="s">
        <v>43</v>
      </c>
      <c r="O215" s="83"/>
      <c r="P215" s="216">
        <f>O215*H215</f>
        <v>0</v>
      </c>
      <c r="Q215" s="216">
        <v>0.21007999999999999</v>
      </c>
      <c r="R215" s="216">
        <f>Q215*H215</f>
        <v>0.84031999999999996</v>
      </c>
      <c r="S215" s="216">
        <v>0</v>
      </c>
      <c r="T215" s="21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8" t="s">
        <v>123</v>
      </c>
      <c r="AT215" s="218" t="s">
        <v>118</v>
      </c>
      <c r="AU215" s="218" t="s">
        <v>80</v>
      </c>
      <c r="AY215" s="16" t="s">
        <v>116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6" t="s">
        <v>78</v>
      </c>
      <c r="BK215" s="219">
        <f>ROUND(I215*H215,2)</f>
        <v>0</v>
      </c>
      <c r="BL215" s="16" t="s">
        <v>123</v>
      </c>
      <c r="BM215" s="218" t="s">
        <v>348</v>
      </c>
    </row>
    <row r="216" s="2" customFormat="1">
      <c r="A216" s="37"/>
      <c r="B216" s="38"/>
      <c r="C216" s="39"/>
      <c r="D216" s="220" t="s">
        <v>125</v>
      </c>
      <c r="E216" s="39"/>
      <c r="F216" s="221" t="s">
        <v>349</v>
      </c>
      <c r="G216" s="39"/>
      <c r="H216" s="39"/>
      <c r="I216" s="222"/>
      <c r="J216" s="39"/>
      <c r="K216" s="39"/>
      <c r="L216" s="43"/>
      <c r="M216" s="223"/>
      <c r="N216" s="224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125</v>
      </c>
      <c r="AU216" s="16" t="s">
        <v>80</v>
      </c>
    </row>
    <row r="217" s="13" customFormat="1">
      <c r="A217" s="13"/>
      <c r="B217" s="225"/>
      <c r="C217" s="226"/>
      <c r="D217" s="227" t="s">
        <v>127</v>
      </c>
      <c r="E217" s="228" t="s">
        <v>19</v>
      </c>
      <c r="F217" s="229" t="s">
        <v>123</v>
      </c>
      <c r="G217" s="226"/>
      <c r="H217" s="230">
        <v>4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127</v>
      </c>
      <c r="AU217" s="236" t="s">
        <v>80</v>
      </c>
      <c r="AV217" s="13" t="s">
        <v>80</v>
      </c>
      <c r="AW217" s="13" t="s">
        <v>33</v>
      </c>
      <c r="AX217" s="13" t="s">
        <v>78</v>
      </c>
      <c r="AY217" s="236" t="s">
        <v>116</v>
      </c>
    </row>
    <row r="218" s="2" customFormat="1" ht="16.5" customHeight="1">
      <c r="A218" s="37"/>
      <c r="B218" s="38"/>
      <c r="C218" s="207" t="s">
        <v>350</v>
      </c>
      <c r="D218" s="207" t="s">
        <v>118</v>
      </c>
      <c r="E218" s="208" t="s">
        <v>351</v>
      </c>
      <c r="F218" s="209" t="s">
        <v>352</v>
      </c>
      <c r="G218" s="210" t="s">
        <v>353</v>
      </c>
      <c r="H218" s="211">
        <v>1</v>
      </c>
      <c r="I218" s="212"/>
      <c r="J218" s="213">
        <f>ROUND(I218*H218,2)</f>
        <v>0</v>
      </c>
      <c r="K218" s="209" t="s">
        <v>122</v>
      </c>
      <c r="L218" s="43"/>
      <c r="M218" s="214" t="s">
        <v>19</v>
      </c>
      <c r="N218" s="215" t="s">
        <v>43</v>
      </c>
      <c r="O218" s="83"/>
      <c r="P218" s="216">
        <f>O218*H218</f>
        <v>0</v>
      </c>
      <c r="Q218" s="216">
        <v>2.51694</v>
      </c>
      <c r="R218" s="216">
        <f>Q218*H218</f>
        <v>2.51694</v>
      </c>
      <c r="S218" s="216">
        <v>0</v>
      </c>
      <c r="T218" s="21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8" t="s">
        <v>123</v>
      </c>
      <c r="AT218" s="218" t="s">
        <v>118</v>
      </c>
      <c r="AU218" s="218" t="s">
        <v>80</v>
      </c>
      <c r="AY218" s="16" t="s">
        <v>116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6" t="s">
        <v>78</v>
      </c>
      <c r="BK218" s="219">
        <f>ROUND(I218*H218,2)</f>
        <v>0</v>
      </c>
      <c r="BL218" s="16" t="s">
        <v>123</v>
      </c>
      <c r="BM218" s="218" t="s">
        <v>354</v>
      </c>
    </row>
    <row r="219" s="2" customFormat="1">
      <c r="A219" s="37"/>
      <c r="B219" s="38"/>
      <c r="C219" s="39"/>
      <c r="D219" s="220" t="s">
        <v>125</v>
      </c>
      <c r="E219" s="39"/>
      <c r="F219" s="221" t="s">
        <v>355</v>
      </c>
      <c r="G219" s="39"/>
      <c r="H219" s="39"/>
      <c r="I219" s="222"/>
      <c r="J219" s="39"/>
      <c r="K219" s="39"/>
      <c r="L219" s="43"/>
      <c r="M219" s="223"/>
      <c r="N219" s="224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125</v>
      </c>
      <c r="AU219" s="16" t="s">
        <v>80</v>
      </c>
    </row>
    <row r="220" s="13" customFormat="1">
      <c r="A220" s="13"/>
      <c r="B220" s="225"/>
      <c r="C220" s="226"/>
      <c r="D220" s="227" t="s">
        <v>127</v>
      </c>
      <c r="E220" s="228" t="s">
        <v>19</v>
      </c>
      <c r="F220" s="229" t="s">
        <v>78</v>
      </c>
      <c r="G220" s="226"/>
      <c r="H220" s="230">
        <v>1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127</v>
      </c>
      <c r="AU220" s="236" t="s">
        <v>80</v>
      </c>
      <c r="AV220" s="13" t="s">
        <v>80</v>
      </c>
      <c r="AW220" s="13" t="s">
        <v>33</v>
      </c>
      <c r="AX220" s="13" t="s">
        <v>78</v>
      </c>
      <c r="AY220" s="236" t="s">
        <v>116</v>
      </c>
    </row>
    <row r="221" s="2" customFormat="1" ht="16.5" customHeight="1">
      <c r="A221" s="37"/>
      <c r="B221" s="38"/>
      <c r="C221" s="237" t="s">
        <v>356</v>
      </c>
      <c r="D221" s="237" t="s">
        <v>174</v>
      </c>
      <c r="E221" s="238" t="s">
        <v>357</v>
      </c>
      <c r="F221" s="239" t="s">
        <v>358</v>
      </c>
      <c r="G221" s="240" t="s">
        <v>216</v>
      </c>
      <c r="H221" s="241">
        <v>280</v>
      </c>
      <c r="I221" s="242"/>
      <c r="J221" s="243">
        <f>ROUND(I221*H221,2)</f>
        <v>0</v>
      </c>
      <c r="K221" s="239" t="s">
        <v>122</v>
      </c>
      <c r="L221" s="244"/>
      <c r="M221" s="245" t="s">
        <v>19</v>
      </c>
      <c r="N221" s="246" t="s">
        <v>43</v>
      </c>
      <c r="O221" s="83"/>
      <c r="P221" s="216">
        <f>O221*H221</f>
        <v>0</v>
      </c>
      <c r="Q221" s="216">
        <v>0.019</v>
      </c>
      <c r="R221" s="216">
        <f>Q221*H221</f>
        <v>5.3200000000000003</v>
      </c>
      <c r="S221" s="216">
        <v>0</v>
      </c>
      <c r="T221" s="21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8" t="s">
        <v>162</v>
      </c>
      <c r="AT221" s="218" t="s">
        <v>174</v>
      </c>
      <c r="AU221" s="218" t="s">
        <v>80</v>
      </c>
      <c r="AY221" s="16" t="s">
        <v>116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6" t="s">
        <v>78</v>
      </c>
      <c r="BK221" s="219">
        <f>ROUND(I221*H221,2)</f>
        <v>0</v>
      </c>
      <c r="BL221" s="16" t="s">
        <v>123</v>
      </c>
      <c r="BM221" s="218" t="s">
        <v>359</v>
      </c>
    </row>
    <row r="222" s="13" customFormat="1">
      <c r="A222" s="13"/>
      <c r="B222" s="225"/>
      <c r="C222" s="226"/>
      <c r="D222" s="227" t="s">
        <v>127</v>
      </c>
      <c r="E222" s="228" t="s">
        <v>19</v>
      </c>
      <c r="F222" s="229" t="s">
        <v>360</v>
      </c>
      <c r="G222" s="226"/>
      <c r="H222" s="230">
        <v>280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127</v>
      </c>
      <c r="AU222" s="236" t="s">
        <v>80</v>
      </c>
      <c r="AV222" s="13" t="s">
        <v>80</v>
      </c>
      <c r="AW222" s="13" t="s">
        <v>33</v>
      </c>
      <c r="AX222" s="13" t="s">
        <v>78</v>
      </c>
      <c r="AY222" s="236" t="s">
        <v>116</v>
      </c>
    </row>
    <row r="223" s="2" customFormat="1" ht="16.5" customHeight="1">
      <c r="A223" s="37"/>
      <c r="B223" s="38"/>
      <c r="C223" s="237" t="s">
        <v>361</v>
      </c>
      <c r="D223" s="237" t="s">
        <v>174</v>
      </c>
      <c r="E223" s="238" t="s">
        <v>362</v>
      </c>
      <c r="F223" s="239" t="s">
        <v>363</v>
      </c>
      <c r="G223" s="240" t="s">
        <v>216</v>
      </c>
      <c r="H223" s="241">
        <v>4</v>
      </c>
      <c r="I223" s="242"/>
      <c r="J223" s="243">
        <f>ROUND(I223*H223,2)</f>
        <v>0</v>
      </c>
      <c r="K223" s="239" t="s">
        <v>122</v>
      </c>
      <c r="L223" s="244"/>
      <c r="M223" s="245" t="s">
        <v>19</v>
      </c>
      <c r="N223" s="246" t="s">
        <v>43</v>
      </c>
      <c r="O223" s="83"/>
      <c r="P223" s="216">
        <f>O223*H223</f>
        <v>0</v>
      </c>
      <c r="Q223" s="216">
        <v>0.0074000000000000003</v>
      </c>
      <c r="R223" s="216">
        <f>Q223*H223</f>
        <v>0.029600000000000001</v>
      </c>
      <c r="S223" s="216">
        <v>0</v>
      </c>
      <c r="T223" s="21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8" t="s">
        <v>162</v>
      </c>
      <c r="AT223" s="218" t="s">
        <v>174</v>
      </c>
      <c r="AU223" s="218" t="s">
        <v>80</v>
      </c>
      <c r="AY223" s="16" t="s">
        <v>116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6" t="s">
        <v>78</v>
      </c>
      <c r="BK223" s="219">
        <f>ROUND(I223*H223,2)</f>
        <v>0</v>
      </c>
      <c r="BL223" s="16" t="s">
        <v>123</v>
      </c>
      <c r="BM223" s="218" t="s">
        <v>364</v>
      </c>
    </row>
    <row r="224" s="13" customFormat="1">
      <c r="A224" s="13"/>
      <c r="B224" s="225"/>
      <c r="C224" s="226"/>
      <c r="D224" s="227" t="s">
        <v>127</v>
      </c>
      <c r="E224" s="226"/>
      <c r="F224" s="229" t="s">
        <v>365</v>
      </c>
      <c r="G224" s="226"/>
      <c r="H224" s="230">
        <v>4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127</v>
      </c>
      <c r="AU224" s="236" t="s">
        <v>80</v>
      </c>
      <c r="AV224" s="13" t="s">
        <v>80</v>
      </c>
      <c r="AW224" s="13" t="s">
        <v>4</v>
      </c>
      <c r="AX224" s="13" t="s">
        <v>78</v>
      </c>
      <c r="AY224" s="236" t="s">
        <v>116</v>
      </c>
    </row>
    <row r="225" s="2" customFormat="1" ht="16.5" customHeight="1">
      <c r="A225" s="37"/>
      <c r="B225" s="38"/>
      <c r="C225" s="237" t="s">
        <v>366</v>
      </c>
      <c r="D225" s="237" t="s">
        <v>174</v>
      </c>
      <c r="E225" s="238" t="s">
        <v>367</v>
      </c>
      <c r="F225" s="239" t="s">
        <v>368</v>
      </c>
      <c r="G225" s="240" t="s">
        <v>216</v>
      </c>
      <c r="H225" s="241">
        <v>4</v>
      </c>
      <c r="I225" s="242"/>
      <c r="J225" s="243">
        <f>ROUND(I225*H225,2)</f>
        <v>0</v>
      </c>
      <c r="K225" s="239" t="s">
        <v>122</v>
      </c>
      <c r="L225" s="244"/>
      <c r="M225" s="245" t="s">
        <v>19</v>
      </c>
      <c r="N225" s="246" t="s">
        <v>43</v>
      </c>
      <c r="O225" s="83"/>
      <c r="P225" s="216">
        <f>O225*H225</f>
        <v>0</v>
      </c>
      <c r="Q225" s="216">
        <v>0.0061999999999999998</v>
      </c>
      <c r="R225" s="216">
        <f>Q225*H225</f>
        <v>0.024799999999999999</v>
      </c>
      <c r="S225" s="216">
        <v>0</v>
      </c>
      <c r="T225" s="21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8" t="s">
        <v>162</v>
      </c>
      <c r="AT225" s="218" t="s">
        <v>174</v>
      </c>
      <c r="AU225" s="218" t="s">
        <v>80</v>
      </c>
      <c r="AY225" s="16" t="s">
        <v>116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6" t="s">
        <v>78</v>
      </c>
      <c r="BK225" s="219">
        <f>ROUND(I225*H225,2)</f>
        <v>0</v>
      </c>
      <c r="BL225" s="16" t="s">
        <v>123</v>
      </c>
      <c r="BM225" s="218" t="s">
        <v>369</v>
      </c>
    </row>
    <row r="226" s="13" customFormat="1">
      <c r="A226" s="13"/>
      <c r="B226" s="225"/>
      <c r="C226" s="226"/>
      <c r="D226" s="227" t="s">
        <v>127</v>
      </c>
      <c r="E226" s="226"/>
      <c r="F226" s="229" t="s">
        <v>365</v>
      </c>
      <c r="G226" s="226"/>
      <c r="H226" s="230">
        <v>4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127</v>
      </c>
      <c r="AU226" s="236" t="s">
        <v>80</v>
      </c>
      <c r="AV226" s="13" t="s">
        <v>80</v>
      </c>
      <c r="AW226" s="13" t="s">
        <v>4</v>
      </c>
      <c r="AX226" s="13" t="s">
        <v>78</v>
      </c>
      <c r="AY226" s="236" t="s">
        <v>116</v>
      </c>
    </row>
    <row r="227" s="2" customFormat="1" ht="16.5" customHeight="1">
      <c r="A227" s="37"/>
      <c r="B227" s="38"/>
      <c r="C227" s="237" t="s">
        <v>370</v>
      </c>
      <c r="D227" s="237" t="s">
        <v>174</v>
      </c>
      <c r="E227" s="238" t="s">
        <v>371</v>
      </c>
      <c r="F227" s="239" t="s">
        <v>372</v>
      </c>
      <c r="G227" s="240" t="s">
        <v>216</v>
      </c>
      <c r="H227" s="241">
        <v>140</v>
      </c>
      <c r="I227" s="242"/>
      <c r="J227" s="243">
        <f>ROUND(I227*H227,2)</f>
        <v>0</v>
      </c>
      <c r="K227" s="239" t="s">
        <v>122</v>
      </c>
      <c r="L227" s="244"/>
      <c r="M227" s="245" t="s">
        <v>19</v>
      </c>
      <c r="N227" s="246" t="s">
        <v>43</v>
      </c>
      <c r="O227" s="83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8" t="s">
        <v>162</v>
      </c>
      <c r="AT227" s="218" t="s">
        <v>174</v>
      </c>
      <c r="AU227" s="218" t="s">
        <v>80</v>
      </c>
      <c r="AY227" s="16" t="s">
        <v>116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6" t="s">
        <v>78</v>
      </c>
      <c r="BK227" s="219">
        <f>ROUND(I227*H227,2)</f>
        <v>0</v>
      </c>
      <c r="BL227" s="16" t="s">
        <v>123</v>
      </c>
      <c r="BM227" s="218" t="s">
        <v>373</v>
      </c>
    </row>
    <row r="228" s="13" customFormat="1">
      <c r="A228" s="13"/>
      <c r="B228" s="225"/>
      <c r="C228" s="226"/>
      <c r="D228" s="227" t="s">
        <v>127</v>
      </c>
      <c r="E228" s="228" t="s">
        <v>19</v>
      </c>
      <c r="F228" s="229" t="s">
        <v>374</v>
      </c>
      <c r="G228" s="226"/>
      <c r="H228" s="230">
        <v>140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127</v>
      </c>
      <c r="AU228" s="236" t="s">
        <v>80</v>
      </c>
      <c r="AV228" s="13" t="s">
        <v>80</v>
      </c>
      <c r="AW228" s="13" t="s">
        <v>33</v>
      </c>
      <c r="AX228" s="13" t="s">
        <v>78</v>
      </c>
      <c r="AY228" s="236" t="s">
        <v>116</v>
      </c>
    </row>
    <row r="229" s="2" customFormat="1" ht="16.5" customHeight="1">
      <c r="A229" s="37"/>
      <c r="B229" s="38"/>
      <c r="C229" s="237" t="s">
        <v>375</v>
      </c>
      <c r="D229" s="237" t="s">
        <v>174</v>
      </c>
      <c r="E229" s="238" t="s">
        <v>376</v>
      </c>
      <c r="F229" s="239" t="s">
        <v>377</v>
      </c>
      <c r="G229" s="240" t="s">
        <v>216</v>
      </c>
      <c r="H229" s="241">
        <v>140</v>
      </c>
      <c r="I229" s="242"/>
      <c r="J229" s="243">
        <f>ROUND(I229*H229,2)</f>
        <v>0</v>
      </c>
      <c r="K229" s="239" t="s">
        <v>122</v>
      </c>
      <c r="L229" s="244"/>
      <c r="M229" s="245" t="s">
        <v>19</v>
      </c>
      <c r="N229" s="246" t="s">
        <v>43</v>
      </c>
      <c r="O229" s="83"/>
      <c r="P229" s="216">
        <f>O229*H229</f>
        <v>0</v>
      </c>
      <c r="Q229" s="216">
        <v>0.0018</v>
      </c>
      <c r="R229" s="216">
        <f>Q229*H229</f>
        <v>0.252</v>
      </c>
      <c r="S229" s="216">
        <v>0</v>
      </c>
      <c r="T229" s="21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8" t="s">
        <v>162</v>
      </c>
      <c r="AT229" s="218" t="s">
        <v>174</v>
      </c>
      <c r="AU229" s="218" t="s">
        <v>80</v>
      </c>
      <c r="AY229" s="16" t="s">
        <v>116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6" t="s">
        <v>78</v>
      </c>
      <c r="BK229" s="219">
        <f>ROUND(I229*H229,2)</f>
        <v>0</v>
      </c>
      <c r="BL229" s="16" t="s">
        <v>123</v>
      </c>
      <c r="BM229" s="218" t="s">
        <v>378</v>
      </c>
    </row>
    <row r="230" s="13" customFormat="1">
      <c r="A230" s="13"/>
      <c r="B230" s="225"/>
      <c r="C230" s="226"/>
      <c r="D230" s="227" t="s">
        <v>127</v>
      </c>
      <c r="E230" s="228" t="s">
        <v>19</v>
      </c>
      <c r="F230" s="229" t="s">
        <v>374</v>
      </c>
      <c r="G230" s="226"/>
      <c r="H230" s="230">
        <v>140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127</v>
      </c>
      <c r="AU230" s="236" t="s">
        <v>80</v>
      </c>
      <c r="AV230" s="13" t="s">
        <v>80</v>
      </c>
      <c r="AW230" s="13" t="s">
        <v>33</v>
      </c>
      <c r="AX230" s="13" t="s">
        <v>78</v>
      </c>
      <c r="AY230" s="236" t="s">
        <v>116</v>
      </c>
    </row>
    <row r="231" s="2" customFormat="1" ht="16.5" customHeight="1">
      <c r="A231" s="37"/>
      <c r="B231" s="38"/>
      <c r="C231" s="207" t="s">
        <v>379</v>
      </c>
      <c r="D231" s="207" t="s">
        <v>118</v>
      </c>
      <c r="E231" s="208" t="s">
        <v>380</v>
      </c>
      <c r="F231" s="209" t="s">
        <v>381</v>
      </c>
      <c r="G231" s="210" t="s">
        <v>265</v>
      </c>
      <c r="H231" s="211">
        <v>123</v>
      </c>
      <c r="I231" s="212"/>
      <c r="J231" s="213">
        <f>ROUND(I231*H231,2)</f>
        <v>0</v>
      </c>
      <c r="K231" s="209" t="s">
        <v>122</v>
      </c>
      <c r="L231" s="43"/>
      <c r="M231" s="214" t="s">
        <v>19</v>
      </c>
      <c r="N231" s="215" t="s">
        <v>43</v>
      </c>
      <c r="O231" s="83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8" t="s">
        <v>123</v>
      </c>
      <c r="AT231" s="218" t="s">
        <v>118</v>
      </c>
      <c r="AU231" s="218" t="s">
        <v>80</v>
      </c>
      <c r="AY231" s="16" t="s">
        <v>116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6" t="s">
        <v>78</v>
      </c>
      <c r="BK231" s="219">
        <f>ROUND(I231*H231,2)</f>
        <v>0</v>
      </c>
      <c r="BL231" s="16" t="s">
        <v>123</v>
      </c>
      <c r="BM231" s="218" t="s">
        <v>382</v>
      </c>
    </row>
    <row r="232" s="2" customFormat="1">
      <c r="A232" s="37"/>
      <c r="B232" s="38"/>
      <c r="C232" s="39"/>
      <c r="D232" s="220" t="s">
        <v>125</v>
      </c>
      <c r="E232" s="39"/>
      <c r="F232" s="221" t="s">
        <v>383</v>
      </c>
      <c r="G232" s="39"/>
      <c r="H232" s="39"/>
      <c r="I232" s="222"/>
      <c r="J232" s="39"/>
      <c r="K232" s="39"/>
      <c r="L232" s="43"/>
      <c r="M232" s="223"/>
      <c r="N232" s="224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125</v>
      </c>
      <c r="AU232" s="16" t="s">
        <v>80</v>
      </c>
    </row>
    <row r="233" s="13" customFormat="1">
      <c r="A233" s="13"/>
      <c r="B233" s="225"/>
      <c r="C233" s="226"/>
      <c r="D233" s="227" t="s">
        <v>127</v>
      </c>
      <c r="E233" s="228" t="s">
        <v>19</v>
      </c>
      <c r="F233" s="229" t="s">
        <v>384</v>
      </c>
      <c r="G233" s="226"/>
      <c r="H233" s="230">
        <v>123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127</v>
      </c>
      <c r="AU233" s="236" t="s">
        <v>80</v>
      </c>
      <c r="AV233" s="13" t="s">
        <v>80</v>
      </c>
      <c r="AW233" s="13" t="s">
        <v>33</v>
      </c>
      <c r="AX233" s="13" t="s">
        <v>78</v>
      </c>
      <c r="AY233" s="236" t="s">
        <v>116</v>
      </c>
    </row>
    <row r="234" s="2" customFormat="1" ht="16.5" customHeight="1">
      <c r="A234" s="37"/>
      <c r="B234" s="38"/>
      <c r="C234" s="207" t="s">
        <v>385</v>
      </c>
      <c r="D234" s="207" t="s">
        <v>118</v>
      </c>
      <c r="E234" s="208" t="s">
        <v>386</v>
      </c>
      <c r="F234" s="209" t="s">
        <v>387</v>
      </c>
      <c r="G234" s="210" t="s">
        <v>265</v>
      </c>
      <c r="H234" s="211">
        <v>25</v>
      </c>
      <c r="I234" s="212"/>
      <c r="J234" s="213">
        <f>ROUND(I234*H234,2)</f>
        <v>0</v>
      </c>
      <c r="K234" s="209" t="s">
        <v>122</v>
      </c>
      <c r="L234" s="43"/>
      <c r="M234" s="214" t="s">
        <v>19</v>
      </c>
      <c r="N234" s="215" t="s">
        <v>43</v>
      </c>
      <c r="O234" s="83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8" t="s">
        <v>123</v>
      </c>
      <c r="AT234" s="218" t="s">
        <v>118</v>
      </c>
      <c r="AU234" s="218" t="s">
        <v>80</v>
      </c>
      <c r="AY234" s="16" t="s">
        <v>116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6" t="s">
        <v>78</v>
      </c>
      <c r="BK234" s="219">
        <f>ROUND(I234*H234,2)</f>
        <v>0</v>
      </c>
      <c r="BL234" s="16" t="s">
        <v>123</v>
      </c>
      <c r="BM234" s="218" t="s">
        <v>388</v>
      </c>
    </row>
    <row r="235" s="2" customFormat="1">
      <c r="A235" s="37"/>
      <c r="B235" s="38"/>
      <c r="C235" s="39"/>
      <c r="D235" s="220" t="s">
        <v>125</v>
      </c>
      <c r="E235" s="39"/>
      <c r="F235" s="221" t="s">
        <v>389</v>
      </c>
      <c r="G235" s="39"/>
      <c r="H235" s="39"/>
      <c r="I235" s="222"/>
      <c r="J235" s="39"/>
      <c r="K235" s="39"/>
      <c r="L235" s="43"/>
      <c r="M235" s="223"/>
      <c r="N235" s="224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125</v>
      </c>
      <c r="AU235" s="16" t="s">
        <v>80</v>
      </c>
    </row>
    <row r="236" s="13" customFormat="1">
      <c r="A236" s="13"/>
      <c r="B236" s="225"/>
      <c r="C236" s="226"/>
      <c r="D236" s="227" t="s">
        <v>127</v>
      </c>
      <c r="E236" s="228" t="s">
        <v>19</v>
      </c>
      <c r="F236" s="229" t="s">
        <v>257</v>
      </c>
      <c r="G236" s="226"/>
      <c r="H236" s="230">
        <v>25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127</v>
      </c>
      <c r="AU236" s="236" t="s">
        <v>80</v>
      </c>
      <c r="AV236" s="13" t="s">
        <v>80</v>
      </c>
      <c r="AW236" s="13" t="s">
        <v>33</v>
      </c>
      <c r="AX236" s="13" t="s">
        <v>78</v>
      </c>
      <c r="AY236" s="236" t="s">
        <v>116</v>
      </c>
    </row>
    <row r="237" s="2" customFormat="1" ht="16.5" customHeight="1">
      <c r="A237" s="37"/>
      <c r="B237" s="38"/>
      <c r="C237" s="207" t="s">
        <v>390</v>
      </c>
      <c r="D237" s="207" t="s">
        <v>118</v>
      </c>
      <c r="E237" s="208" t="s">
        <v>391</v>
      </c>
      <c r="F237" s="209" t="s">
        <v>392</v>
      </c>
      <c r="G237" s="210" t="s">
        <v>216</v>
      </c>
      <c r="H237" s="211">
        <v>12</v>
      </c>
      <c r="I237" s="212"/>
      <c r="J237" s="213">
        <f>ROUND(I237*H237,2)</f>
        <v>0</v>
      </c>
      <c r="K237" s="209" t="s">
        <v>122</v>
      </c>
      <c r="L237" s="43"/>
      <c r="M237" s="214" t="s">
        <v>19</v>
      </c>
      <c r="N237" s="215" t="s">
        <v>43</v>
      </c>
      <c r="O237" s="83"/>
      <c r="P237" s="216">
        <f>O237*H237</f>
        <v>0</v>
      </c>
      <c r="Q237" s="216">
        <v>0.46009</v>
      </c>
      <c r="R237" s="216">
        <f>Q237*H237</f>
        <v>5.5210799999999995</v>
      </c>
      <c r="S237" s="216">
        <v>0</v>
      </c>
      <c r="T237" s="21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8" t="s">
        <v>123</v>
      </c>
      <c r="AT237" s="218" t="s">
        <v>118</v>
      </c>
      <c r="AU237" s="218" t="s">
        <v>80</v>
      </c>
      <c r="AY237" s="16" t="s">
        <v>116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6" t="s">
        <v>78</v>
      </c>
      <c r="BK237" s="219">
        <f>ROUND(I237*H237,2)</f>
        <v>0</v>
      </c>
      <c r="BL237" s="16" t="s">
        <v>123</v>
      </c>
      <c r="BM237" s="218" t="s">
        <v>393</v>
      </c>
    </row>
    <row r="238" s="2" customFormat="1">
      <c r="A238" s="37"/>
      <c r="B238" s="38"/>
      <c r="C238" s="39"/>
      <c r="D238" s="220" t="s">
        <v>125</v>
      </c>
      <c r="E238" s="39"/>
      <c r="F238" s="221" t="s">
        <v>394</v>
      </c>
      <c r="G238" s="39"/>
      <c r="H238" s="39"/>
      <c r="I238" s="222"/>
      <c r="J238" s="39"/>
      <c r="K238" s="39"/>
      <c r="L238" s="43"/>
      <c r="M238" s="223"/>
      <c r="N238" s="224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125</v>
      </c>
      <c r="AU238" s="16" t="s">
        <v>80</v>
      </c>
    </row>
    <row r="239" s="13" customFormat="1">
      <c r="A239" s="13"/>
      <c r="B239" s="225"/>
      <c r="C239" s="226"/>
      <c r="D239" s="227" t="s">
        <v>127</v>
      </c>
      <c r="E239" s="228" t="s">
        <v>19</v>
      </c>
      <c r="F239" s="229" t="s">
        <v>185</v>
      </c>
      <c r="G239" s="226"/>
      <c r="H239" s="230">
        <v>12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127</v>
      </c>
      <c r="AU239" s="236" t="s">
        <v>80</v>
      </c>
      <c r="AV239" s="13" t="s">
        <v>80</v>
      </c>
      <c r="AW239" s="13" t="s">
        <v>33</v>
      </c>
      <c r="AX239" s="13" t="s">
        <v>78</v>
      </c>
      <c r="AY239" s="236" t="s">
        <v>116</v>
      </c>
    </row>
    <row r="240" s="12" customFormat="1" ht="22.8" customHeight="1">
      <c r="A240" s="12"/>
      <c r="B240" s="191"/>
      <c r="C240" s="192"/>
      <c r="D240" s="193" t="s">
        <v>71</v>
      </c>
      <c r="E240" s="205" t="s">
        <v>395</v>
      </c>
      <c r="F240" s="205" t="s">
        <v>396</v>
      </c>
      <c r="G240" s="192"/>
      <c r="H240" s="192"/>
      <c r="I240" s="195"/>
      <c r="J240" s="206">
        <f>BK240</f>
        <v>0</v>
      </c>
      <c r="K240" s="192"/>
      <c r="L240" s="197"/>
      <c r="M240" s="198"/>
      <c r="N240" s="199"/>
      <c r="O240" s="199"/>
      <c r="P240" s="200">
        <f>SUM(P241:P243)</f>
        <v>0</v>
      </c>
      <c r="Q240" s="199"/>
      <c r="R240" s="200">
        <f>SUM(R241:R243)</f>
        <v>0</v>
      </c>
      <c r="S240" s="199"/>
      <c r="T240" s="201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2" t="s">
        <v>78</v>
      </c>
      <c r="AT240" s="203" t="s">
        <v>71</v>
      </c>
      <c r="AU240" s="203" t="s">
        <v>78</v>
      </c>
      <c r="AY240" s="202" t="s">
        <v>116</v>
      </c>
      <c r="BK240" s="204">
        <f>SUM(BK241:BK243)</f>
        <v>0</v>
      </c>
    </row>
    <row r="241" s="2" customFormat="1" ht="24.15" customHeight="1">
      <c r="A241" s="37"/>
      <c r="B241" s="38"/>
      <c r="C241" s="207" t="s">
        <v>397</v>
      </c>
      <c r="D241" s="207" t="s">
        <v>118</v>
      </c>
      <c r="E241" s="208" t="s">
        <v>398</v>
      </c>
      <c r="F241" s="209" t="s">
        <v>399</v>
      </c>
      <c r="G241" s="210" t="s">
        <v>158</v>
      </c>
      <c r="H241" s="211">
        <v>20.959</v>
      </c>
      <c r="I241" s="212"/>
      <c r="J241" s="213">
        <f>ROUND(I241*H241,2)</f>
        <v>0</v>
      </c>
      <c r="K241" s="209" t="s">
        <v>122</v>
      </c>
      <c r="L241" s="43"/>
      <c r="M241" s="214" t="s">
        <v>19</v>
      </c>
      <c r="N241" s="215" t="s">
        <v>43</v>
      </c>
      <c r="O241" s="83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8" t="s">
        <v>123</v>
      </c>
      <c r="AT241" s="218" t="s">
        <v>118</v>
      </c>
      <c r="AU241" s="218" t="s">
        <v>80</v>
      </c>
      <c r="AY241" s="16" t="s">
        <v>116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6" t="s">
        <v>78</v>
      </c>
      <c r="BK241" s="219">
        <f>ROUND(I241*H241,2)</f>
        <v>0</v>
      </c>
      <c r="BL241" s="16" t="s">
        <v>123</v>
      </c>
      <c r="BM241" s="218" t="s">
        <v>400</v>
      </c>
    </row>
    <row r="242" s="2" customFormat="1">
      <c r="A242" s="37"/>
      <c r="B242" s="38"/>
      <c r="C242" s="39"/>
      <c r="D242" s="220" t="s">
        <v>125</v>
      </c>
      <c r="E242" s="39"/>
      <c r="F242" s="221" t="s">
        <v>401</v>
      </c>
      <c r="G242" s="39"/>
      <c r="H242" s="39"/>
      <c r="I242" s="222"/>
      <c r="J242" s="39"/>
      <c r="K242" s="39"/>
      <c r="L242" s="43"/>
      <c r="M242" s="223"/>
      <c r="N242" s="224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125</v>
      </c>
      <c r="AU242" s="16" t="s">
        <v>80</v>
      </c>
    </row>
    <row r="243" s="13" customFormat="1">
      <c r="A243" s="13"/>
      <c r="B243" s="225"/>
      <c r="C243" s="226"/>
      <c r="D243" s="227" t="s">
        <v>127</v>
      </c>
      <c r="E243" s="228" t="s">
        <v>19</v>
      </c>
      <c r="F243" s="229" t="s">
        <v>402</v>
      </c>
      <c r="G243" s="226"/>
      <c r="H243" s="230">
        <v>20.959</v>
      </c>
      <c r="I243" s="231"/>
      <c r="J243" s="226"/>
      <c r="K243" s="226"/>
      <c r="L243" s="232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127</v>
      </c>
      <c r="AU243" s="236" t="s">
        <v>80</v>
      </c>
      <c r="AV243" s="13" t="s">
        <v>80</v>
      </c>
      <c r="AW243" s="13" t="s">
        <v>33</v>
      </c>
      <c r="AX243" s="13" t="s">
        <v>78</v>
      </c>
      <c r="AY243" s="236" t="s">
        <v>116</v>
      </c>
    </row>
    <row r="244" s="2" customFormat="1" ht="6.96" customHeight="1">
      <c r="A244" s="37"/>
      <c r="B244" s="58"/>
      <c r="C244" s="59"/>
      <c r="D244" s="59"/>
      <c r="E244" s="59"/>
      <c r="F244" s="59"/>
      <c r="G244" s="59"/>
      <c r="H244" s="59"/>
      <c r="I244" s="59"/>
      <c r="J244" s="59"/>
      <c r="K244" s="59"/>
      <c r="L244" s="43"/>
      <c r="M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</row>
  </sheetData>
  <sheetProtection sheet="1" autoFilter="0" formatColumns="0" formatRows="0" objects="1" scenarios="1" spinCount="100000" saltValue="xGgaNT7RVgoNvvUz8VpDfgLEvE+85b9afD3rFpZhLEY6j1Vlg9BV8TrqOOnMytbNCZt4xbA6HhVXrmmEWvIy4Q==" hashValue="oyz/JSivWJ4eAZFkrgT1f9RPB3BJ9hEsghzmrC1zx7KXZmf383h3WBEmokPzYzEBn1s58rP8qR9/v2pc29Qivw==" algorithmName="SHA-512" password="CC35"/>
  <autoFilter ref="C91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31451205"/>
    <hyperlink ref="F99" r:id="rId2" display="https://podminky.urs.cz/item/CS_URS_2023_02/132454204"/>
    <hyperlink ref="F102" r:id="rId3" display="https://podminky.urs.cz/item/CS_URS_2023_02/167151112"/>
    <hyperlink ref="F105" r:id="rId4" display="https://podminky.urs.cz/item/CS_URS_2023_02/162351123"/>
    <hyperlink ref="F108" r:id="rId5" display="https://podminky.urs.cz/item/CS_URS_2023_02/162751137"/>
    <hyperlink ref="F111" r:id="rId6" display="https://podminky.urs.cz/item/CS_URS_2023_02/162751139"/>
    <hyperlink ref="F114" r:id="rId7" display="https://podminky.urs.cz/item/CS_URS_2023_02/171201221"/>
    <hyperlink ref="F117" r:id="rId8" display="https://podminky.urs.cz/item/CS_URS_2023_02/171251201"/>
    <hyperlink ref="F120" r:id="rId9" display="https://podminky.urs.cz/item/CS_URS_2023_02/174151101"/>
    <hyperlink ref="F125" r:id="rId10" display="https://podminky.urs.cz/item/CS_URS_2023_02/175151101"/>
    <hyperlink ref="F130" r:id="rId11" display="https://podminky.urs.cz/item/CS_URS_2023_02/151101101"/>
    <hyperlink ref="F133" r:id="rId12" display="https://podminky.urs.cz/item/CS_URS_2023_02/151101111"/>
    <hyperlink ref="F136" r:id="rId13" display="https://podminky.urs.cz/item/CS_URS_2023_02/151101102"/>
    <hyperlink ref="F139" r:id="rId14" display="https://podminky.urs.cz/item/CS_URS_2023_02/151101112"/>
    <hyperlink ref="F143" r:id="rId15" display="https://podminky.urs.cz/item/CS_URS_2023_02/382413117"/>
    <hyperlink ref="F148" r:id="rId16" display="https://podminky.urs.cz/item/CS_URS_2023_02/386130104"/>
    <hyperlink ref="F154" r:id="rId17" display="https://podminky.urs.cz/item/CS_URS_2023_02/451573111"/>
    <hyperlink ref="F157" r:id="rId18" display="https://podminky.urs.cz/item/CS_URS_2023_02/452311141"/>
    <hyperlink ref="F160" r:id="rId19" display="https://podminky.urs.cz/item/CS_URS_2023_02/899623151"/>
    <hyperlink ref="F164" r:id="rId20" display="https://podminky.urs.cz/item/CS_URS_2023_02/619996145"/>
    <hyperlink ref="F170" r:id="rId21" display="https://podminky.urs.cz/item/CS_URS_2023_02/871315221"/>
    <hyperlink ref="F173" r:id="rId22" display="https://podminky.urs.cz/item/CS_URS_2023_02/871355221"/>
    <hyperlink ref="F176" r:id="rId23" display="https://podminky.urs.cz/item/CS_URS_2023_02/871365221"/>
    <hyperlink ref="F179" r:id="rId24" display="https://podminky.urs.cz/item/CS_URS_2023_02/894411111"/>
    <hyperlink ref="F192" r:id="rId25" display="https://podminky.urs.cz/item/CS_URS_2023_02/894812202"/>
    <hyperlink ref="F195" r:id="rId26" display="https://podminky.urs.cz/item/CS_URS_2023_02/894812204"/>
    <hyperlink ref="F198" r:id="rId27" display="https://podminky.urs.cz/item/CS_URS_2023_02/894812205"/>
    <hyperlink ref="F201" r:id="rId28" display="https://podminky.urs.cz/item/CS_URS_2023_02/894812206"/>
    <hyperlink ref="F204" r:id="rId29" display="https://podminky.urs.cz/item/CS_URS_2023_02/894812208"/>
    <hyperlink ref="F207" r:id="rId30" display="https://podminky.urs.cz/item/CS_URS_2023_02/894812233"/>
    <hyperlink ref="F210" r:id="rId31" display="https://podminky.urs.cz/item/CS_URS_2023_02/894812262"/>
    <hyperlink ref="F213" r:id="rId32" display="https://podminky.urs.cz/item/CS_URS_2023_02/894812332"/>
    <hyperlink ref="F216" r:id="rId33" display="https://podminky.urs.cz/item/CS_URS_2023_02/894812377"/>
    <hyperlink ref="F219" r:id="rId34" display="https://podminky.urs.cz/item/CS_URS_2023_02/895972132"/>
    <hyperlink ref="F232" r:id="rId35" display="https://podminky.urs.cz/item/CS_URS_2023_02/892351111"/>
    <hyperlink ref="F235" r:id="rId36" display="https://podminky.urs.cz/item/CS_URS_2023_02/892381111"/>
    <hyperlink ref="F238" r:id="rId37" display="https://podminky.urs.cz/item/CS_URS_2023_02/892372111"/>
    <hyperlink ref="F242" r:id="rId38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403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404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405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406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407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408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409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410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411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412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413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77</v>
      </c>
      <c r="F18" s="261" t="s">
        <v>414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415</v>
      </c>
      <c r="F19" s="261" t="s">
        <v>416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417</v>
      </c>
      <c r="F20" s="261" t="s">
        <v>418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419</v>
      </c>
      <c r="F21" s="261" t="s">
        <v>420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421</v>
      </c>
      <c r="F22" s="261" t="s">
        <v>422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423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424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425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426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427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428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429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430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431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432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102</v>
      </c>
      <c r="F36" s="261"/>
      <c r="G36" s="261" t="s">
        <v>433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434</v>
      </c>
      <c r="F37" s="261"/>
      <c r="G37" s="261" t="s">
        <v>435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53</v>
      </c>
      <c r="F38" s="261"/>
      <c r="G38" s="261" t="s">
        <v>436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54</v>
      </c>
      <c r="F39" s="261"/>
      <c r="G39" s="261" t="s">
        <v>437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103</v>
      </c>
      <c r="F40" s="261"/>
      <c r="G40" s="261" t="s">
        <v>438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104</v>
      </c>
      <c r="F41" s="261"/>
      <c r="G41" s="261" t="s">
        <v>439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440</v>
      </c>
      <c r="F42" s="261"/>
      <c r="G42" s="261" t="s">
        <v>441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442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443</v>
      </c>
      <c r="F44" s="261"/>
      <c r="G44" s="261" t="s">
        <v>444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106</v>
      </c>
      <c r="F45" s="261"/>
      <c r="G45" s="261" t="s">
        <v>445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446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447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448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449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450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451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452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453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454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455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456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457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458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459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460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461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462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463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464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465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466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467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468</v>
      </c>
      <c r="D76" s="279"/>
      <c r="E76" s="279"/>
      <c r="F76" s="279" t="s">
        <v>469</v>
      </c>
      <c r="G76" s="280"/>
      <c r="H76" s="279" t="s">
        <v>54</v>
      </c>
      <c r="I76" s="279" t="s">
        <v>57</v>
      </c>
      <c r="J76" s="279" t="s">
        <v>470</v>
      </c>
      <c r="K76" s="278"/>
    </row>
    <row r="77" s="1" customFormat="1" ht="17.25" customHeight="1">
      <c r="B77" s="276"/>
      <c r="C77" s="281" t="s">
        <v>471</v>
      </c>
      <c r="D77" s="281"/>
      <c r="E77" s="281"/>
      <c r="F77" s="282" t="s">
        <v>472</v>
      </c>
      <c r="G77" s="283"/>
      <c r="H77" s="281"/>
      <c r="I77" s="281"/>
      <c r="J77" s="281" t="s">
        <v>473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53</v>
      </c>
      <c r="D79" s="286"/>
      <c r="E79" s="286"/>
      <c r="F79" s="287" t="s">
        <v>474</v>
      </c>
      <c r="G79" s="288"/>
      <c r="H79" s="264" t="s">
        <v>475</v>
      </c>
      <c r="I79" s="264" t="s">
        <v>476</v>
      </c>
      <c r="J79" s="264">
        <v>20</v>
      </c>
      <c r="K79" s="278"/>
    </row>
    <row r="80" s="1" customFormat="1" ht="15" customHeight="1">
      <c r="B80" s="276"/>
      <c r="C80" s="264" t="s">
        <v>477</v>
      </c>
      <c r="D80" s="264"/>
      <c r="E80" s="264"/>
      <c r="F80" s="287" t="s">
        <v>474</v>
      </c>
      <c r="G80" s="288"/>
      <c r="H80" s="264" t="s">
        <v>478</v>
      </c>
      <c r="I80" s="264" t="s">
        <v>476</v>
      </c>
      <c r="J80" s="264">
        <v>120</v>
      </c>
      <c r="K80" s="278"/>
    </row>
    <row r="81" s="1" customFormat="1" ht="15" customHeight="1">
      <c r="B81" s="289"/>
      <c r="C81" s="264" t="s">
        <v>479</v>
      </c>
      <c r="D81" s="264"/>
      <c r="E81" s="264"/>
      <c r="F81" s="287" t="s">
        <v>480</v>
      </c>
      <c r="G81" s="288"/>
      <c r="H81" s="264" t="s">
        <v>481</v>
      </c>
      <c r="I81" s="264" t="s">
        <v>476</v>
      </c>
      <c r="J81" s="264">
        <v>50</v>
      </c>
      <c r="K81" s="278"/>
    </row>
    <row r="82" s="1" customFormat="1" ht="15" customHeight="1">
      <c r="B82" s="289"/>
      <c r="C82" s="264" t="s">
        <v>482</v>
      </c>
      <c r="D82" s="264"/>
      <c r="E82" s="264"/>
      <c r="F82" s="287" t="s">
        <v>474</v>
      </c>
      <c r="G82" s="288"/>
      <c r="H82" s="264" t="s">
        <v>483</v>
      </c>
      <c r="I82" s="264" t="s">
        <v>484</v>
      </c>
      <c r="J82" s="264"/>
      <c r="K82" s="278"/>
    </row>
    <row r="83" s="1" customFormat="1" ht="15" customHeight="1">
      <c r="B83" s="289"/>
      <c r="C83" s="290" t="s">
        <v>485</v>
      </c>
      <c r="D83" s="290"/>
      <c r="E83" s="290"/>
      <c r="F83" s="291" t="s">
        <v>480</v>
      </c>
      <c r="G83" s="290"/>
      <c r="H83" s="290" t="s">
        <v>486</v>
      </c>
      <c r="I83" s="290" t="s">
        <v>476</v>
      </c>
      <c r="J83" s="290">
        <v>15</v>
      </c>
      <c r="K83" s="278"/>
    </row>
    <row r="84" s="1" customFormat="1" ht="15" customHeight="1">
      <c r="B84" s="289"/>
      <c r="C84" s="290" t="s">
        <v>487</v>
      </c>
      <c r="D84" s="290"/>
      <c r="E84" s="290"/>
      <c r="F84" s="291" t="s">
        <v>480</v>
      </c>
      <c r="G84" s="290"/>
      <c r="H84" s="290" t="s">
        <v>488</v>
      </c>
      <c r="I84" s="290" t="s">
        <v>476</v>
      </c>
      <c r="J84" s="290">
        <v>15</v>
      </c>
      <c r="K84" s="278"/>
    </row>
    <row r="85" s="1" customFormat="1" ht="15" customHeight="1">
      <c r="B85" s="289"/>
      <c r="C85" s="290" t="s">
        <v>489</v>
      </c>
      <c r="D85" s="290"/>
      <c r="E85" s="290"/>
      <c r="F85" s="291" t="s">
        <v>480</v>
      </c>
      <c r="G85" s="290"/>
      <c r="H85" s="290" t="s">
        <v>490</v>
      </c>
      <c r="I85" s="290" t="s">
        <v>476</v>
      </c>
      <c r="J85" s="290">
        <v>20</v>
      </c>
      <c r="K85" s="278"/>
    </row>
    <row r="86" s="1" customFormat="1" ht="15" customHeight="1">
      <c r="B86" s="289"/>
      <c r="C86" s="290" t="s">
        <v>491</v>
      </c>
      <c r="D86" s="290"/>
      <c r="E86" s="290"/>
      <c r="F86" s="291" t="s">
        <v>480</v>
      </c>
      <c r="G86" s="290"/>
      <c r="H86" s="290" t="s">
        <v>492</v>
      </c>
      <c r="I86" s="290" t="s">
        <v>476</v>
      </c>
      <c r="J86" s="290">
        <v>20</v>
      </c>
      <c r="K86" s="278"/>
    </row>
    <row r="87" s="1" customFormat="1" ht="15" customHeight="1">
      <c r="B87" s="289"/>
      <c r="C87" s="264" t="s">
        <v>493</v>
      </c>
      <c r="D87" s="264"/>
      <c r="E87" s="264"/>
      <c r="F87" s="287" t="s">
        <v>480</v>
      </c>
      <c r="G87" s="288"/>
      <c r="H87" s="264" t="s">
        <v>494</v>
      </c>
      <c r="I87" s="264" t="s">
        <v>476</v>
      </c>
      <c r="J87" s="264">
        <v>50</v>
      </c>
      <c r="K87" s="278"/>
    </row>
    <row r="88" s="1" customFormat="1" ht="15" customHeight="1">
      <c r="B88" s="289"/>
      <c r="C88" s="264" t="s">
        <v>495</v>
      </c>
      <c r="D88" s="264"/>
      <c r="E88" s="264"/>
      <c r="F88" s="287" t="s">
        <v>480</v>
      </c>
      <c r="G88" s="288"/>
      <c r="H88" s="264" t="s">
        <v>496</v>
      </c>
      <c r="I88" s="264" t="s">
        <v>476</v>
      </c>
      <c r="J88" s="264">
        <v>20</v>
      </c>
      <c r="K88" s="278"/>
    </row>
    <row r="89" s="1" customFormat="1" ht="15" customHeight="1">
      <c r="B89" s="289"/>
      <c r="C89" s="264" t="s">
        <v>497</v>
      </c>
      <c r="D89" s="264"/>
      <c r="E89" s="264"/>
      <c r="F89" s="287" t="s">
        <v>480</v>
      </c>
      <c r="G89" s="288"/>
      <c r="H89" s="264" t="s">
        <v>498</v>
      </c>
      <c r="I89" s="264" t="s">
        <v>476</v>
      </c>
      <c r="J89" s="264">
        <v>20</v>
      </c>
      <c r="K89" s="278"/>
    </row>
    <row r="90" s="1" customFormat="1" ht="15" customHeight="1">
      <c r="B90" s="289"/>
      <c r="C90" s="264" t="s">
        <v>499</v>
      </c>
      <c r="D90" s="264"/>
      <c r="E90" s="264"/>
      <c r="F90" s="287" t="s">
        <v>480</v>
      </c>
      <c r="G90" s="288"/>
      <c r="H90" s="264" t="s">
        <v>500</v>
      </c>
      <c r="I90" s="264" t="s">
        <v>476</v>
      </c>
      <c r="J90" s="264">
        <v>50</v>
      </c>
      <c r="K90" s="278"/>
    </row>
    <row r="91" s="1" customFormat="1" ht="15" customHeight="1">
      <c r="B91" s="289"/>
      <c r="C91" s="264" t="s">
        <v>501</v>
      </c>
      <c r="D91" s="264"/>
      <c r="E91" s="264"/>
      <c r="F91" s="287" t="s">
        <v>480</v>
      </c>
      <c r="G91" s="288"/>
      <c r="H91" s="264" t="s">
        <v>501</v>
      </c>
      <c r="I91" s="264" t="s">
        <v>476</v>
      </c>
      <c r="J91" s="264">
        <v>50</v>
      </c>
      <c r="K91" s="278"/>
    </row>
    <row r="92" s="1" customFormat="1" ht="15" customHeight="1">
      <c r="B92" s="289"/>
      <c r="C92" s="264" t="s">
        <v>502</v>
      </c>
      <c r="D92" s="264"/>
      <c r="E92" s="264"/>
      <c r="F92" s="287" t="s">
        <v>480</v>
      </c>
      <c r="G92" s="288"/>
      <c r="H92" s="264" t="s">
        <v>503</v>
      </c>
      <c r="I92" s="264" t="s">
        <v>476</v>
      </c>
      <c r="J92" s="264">
        <v>255</v>
      </c>
      <c r="K92" s="278"/>
    </row>
    <row r="93" s="1" customFormat="1" ht="15" customHeight="1">
      <c r="B93" s="289"/>
      <c r="C93" s="264" t="s">
        <v>504</v>
      </c>
      <c r="D93" s="264"/>
      <c r="E93" s="264"/>
      <c r="F93" s="287" t="s">
        <v>474</v>
      </c>
      <c r="G93" s="288"/>
      <c r="H93" s="264" t="s">
        <v>505</v>
      </c>
      <c r="I93" s="264" t="s">
        <v>506</v>
      </c>
      <c r="J93" s="264"/>
      <c r="K93" s="278"/>
    </row>
    <row r="94" s="1" customFormat="1" ht="15" customHeight="1">
      <c r="B94" s="289"/>
      <c r="C94" s="264" t="s">
        <v>507</v>
      </c>
      <c r="D94" s="264"/>
      <c r="E94" s="264"/>
      <c r="F94" s="287" t="s">
        <v>474</v>
      </c>
      <c r="G94" s="288"/>
      <c r="H94" s="264" t="s">
        <v>508</v>
      </c>
      <c r="I94" s="264" t="s">
        <v>509</v>
      </c>
      <c r="J94" s="264"/>
      <c r="K94" s="278"/>
    </row>
    <row r="95" s="1" customFormat="1" ht="15" customHeight="1">
      <c r="B95" s="289"/>
      <c r="C95" s="264" t="s">
        <v>510</v>
      </c>
      <c r="D95" s="264"/>
      <c r="E95" s="264"/>
      <c r="F95" s="287" t="s">
        <v>474</v>
      </c>
      <c r="G95" s="288"/>
      <c r="H95" s="264" t="s">
        <v>510</v>
      </c>
      <c r="I95" s="264" t="s">
        <v>509</v>
      </c>
      <c r="J95" s="264"/>
      <c r="K95" s="278"/>
    </row>
    <row r="96" s="1" customFormat="1" ht="15" customHeight="1">
      <c r="B96" s="289"/>
      <c r="C96" s="264" t="s">
        <v>38</v>
      </c>
      <c r="D96" s="264"/>
      <c r="E96" s="264"/>
      <c r="F96" s="287" t="s">
        <v>474</v>
      </c>
      <c r="G96" s="288"/>
      <c r="H96" s="264" t="s">
        <v>511</v>
      </c>
      <c r="I96" s="264" t="s">
        <v>509</v>
      </c>
      <c r="J96" s="264"/>
      <c r="K96" s="278"/>
    </row>
    <row r="97" s="1" customFormat="1" ht="15" customHeight="1">
      <c r="B97" s="289"/>
      <c r="C97" s="264" t="s">
        <v>48</v>
      </c>
      <c r="D97" s="264"/>
      <c r="E97" s="264"/>
      <c r="F97" s="287" t="s">
        <v>474</v>
      </c>
      <c r="G97" s="288"/>
      <c r="H97" s="264" t="s">
        <v>512</v>
      </c>
      <c r="I97" s="264" t="s">
        <v>509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513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468</v>
      </c>
      <c r="D103" s="279"/>
      <c r="E103" s="279"/>
      <c r="F103" s="279" t="s">
        <v>469</v>
      </c>
      <c r="G103" s="280"/>
      <c r="H103" s="279" t="s">
        <v>54</v>
      </c>
      <c r="I103" s="279" t="s">
        <v>57</v>
      </c>
      <c r="J103" s="279" t="s">
        <v>470</v>
      </c>
      <c r="K103" s="278"/>
    </row>
    <row r="104" s="1" customFormat="1" ht="17.25" customHeight="1">
      <c r="B104" s="276"/>
      <c r="C104" s="281" t="s">
        <v>471</v>
      </c>
      <c r="D104" s="281"/>
      <c r="E104" s="281"/>
      <c r="F104" s="282" t="s">
        <v>472</v>
      </c>
      <c r="G104" s="283"/>
      <c r="H104" s="281"/>
      <c r="I104" s="281"/>
      <c r="J104" s="281" t="s">
        <v>473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53</v>
      </c>
      <c r="D106" s="286"/>
      <c r="E106" s="286"/>
      <c r="F106" s="287" t="s">
        <v>474</v>
      </c>
      <c r="G106" s="264"/>
      <c r="H106" s="264" t="s">
        <v>514</v>
      </c>
      <c r="I106" s="264" t="s">
        <v>476</v>
      </c>
      <c r="J106" s="264">
        <v>20</v>
      </c>
      <c r="K106" s="278"/>
    </row>
    <row r="107" s="1" customFormat="1" ht="15" customHeight="1">
      <c r="B107" s="276"/>
      <c r="C107" s="264" t="s">
        <v>477</v>
      </c>
      <c r="D107" s="264"/>
      <c r="E107" s="264"/>
      <c r="F107" s="287" t="s">
        <v>474</v>
      </c>
      <c r="G107" s="264"/>
      <c r="H107" s="264" t="s">
        <v>514</v>
      </c>
      <c r="I107" s="264" t="s">
        <v>476</v>
      </c>
      <c r="J107" s="264">
        <v>120</v>
      </c>
      <c r="K107" s="278"/>
    </row>
    <row r="108" s="1" customFormat="1" ht="15" customHeight="1">
      <c r="B108" s="289"/>
      <c r="C108" s="264" t="s">
        <v>479</v>
      </c>
      <c r="D108" s="264"/>
      <c r="E108" s="264"/>
      <c r="F108" s="287" t="s">
        <v>480</v>
      </c>
      <c r="G108" s="264"/>
      <c r="H108" s="264" t="s">
        <v>514</v>
      </c>
      <c r="I108" s="264" t="s">
        <v>476</v>
      </c>
      <c r="J108" s="264">
        <v>50</v>
      </c>
      <c r="K108" s="278"/>
    </row>
    <row r="109" s="1" customFormat="1" ht="15" customHeight="1">
      <c r="B109" s="289"/>
      <c r="C109" s="264" t="s">
        <v>482</v>
      </c>
      <c r="D109" s="264"/>
      <c r="E109" s="264"/>
      <c r="F109" s="287" t="s">
        <v>474</v>
      </c>
      <c r="G109" s="264"/>
      <c r="H109" s="264" t="s">
        <v>514</v>
      </c>
      <c r="I109" s="264" t="s">
        <v>484</v>
      </c>
      <c r="J109" s="264"/>
      <c r="K109" s="278"/>
    </row>
    <row r="110" s="1" customFormat="1" ht="15" customHeight="1">
      <c r="B110" s="289"/>
      <c r="C110" s="264" t="s">
        <v>493</v>
      </c>
      <c r="D110" s="264"/>
      <c r="E110" s="264"/>
      <c r="F110" s="287" t="s">
        <v>480</v>
      </c>
      <c r="G110" s="264"/>
      <c r="H110" s="264" t="s">
        <v>514</v>
      </c>
      <c r="I110" s="264" t="s">
        <v>476</v>
      </c>
      <c r="J110" s="264">
        <v>50</v>
      </c>
      <c r="K110" s="278"/>
    </row>
    <row r="111" s="1" customFormat="1" ht="15" customHeight="1">
      <c r="B111" s="289"/>
      <c r="C111" s="264" t="s">
        <v>501</v>
      </c>
      <c r="D111" s="264"/>
      <c r="E111" s="264"/>
      <c r="F111" s="287" t="s">
        <v>480</v>
      </c>
      <c r="G111" s="264"/>
      <c r="H111" s="264" t="s">
        <v>514</v>
      </c>
      <c r="I111" s="264" t="s">
        <v>476</v>
      </c>
      <c r="J111" s="264">
        <v>50</v>
      </c>
      <c r="K111" s="278"/>
    </row>
    <row r="112" s="1" customFormat="1" ht="15" customHeight="1">
      <c r="B112" s="289"/>
      <c r="C112" s="264" t="s">
        <v>499</v>
      </c>
      <c r="D112" s="264"/>
      <c r="E112" s="264"/>
      <c r="F112" s="287" t="s">
        <v>480</v>
      </c>
      <c r="G112" s="264"/>
      <c r="H112" s="264" t="s">
        <v>514</v>
      </c>
      <c r="I112" s="264" t="s">
        <v>476</v>
      </c>
      <c r="J112" s="264">
        <v>50</v>
      </c>
      <c r="K112" s="278"/>
    </row>
    <row r="113" s="1" customFormat="1" ht="15" customHeight="1">
      <c r="B113" s="289"/>
      <c r="C113" s="264" t="s">
        <v>53</v>
      </c>
      <c r="D113" s="264"/>
      <c r="E113" s="264"/>
      <c r="F113" s="287" t="s">
        <v>474</v>
      </c>
      <c r="G113" s="264"/>
      <c r="H113" s="264" t="s">
        <v>515</v>
      </c>
      <c r="I113" s="264" t="s">
        <v>476</v>
      </c>
      <c r="J113" s="264">
        <v>20</v>
      </c>
      <c r="K113" s="278"/>
    </row>
    <row r="114" s="1" customFormat="1" ht="15" customHeight="1">
      <c r="B114" s="289"/>
      <c r="C114" s="264" t="s">
        <v>516</v>
      </c>
      <c r="D114" s="264"/>
      <c r="E114" s="264"/>
      <c r="F114" s="287" t="s">
        <v>474</v>
      </c>
      <c r="G114" s="264"/>
      <c r="H114" s="264" t="s">
        <v>517</v>
      </c>
      <c r="I114" s="264" t="s">
        <v>476</v>
      </c>
      <c r="J114" s="264">
        <v>120</v>
      </c>
      <c r="K114" s="278"/>
    </row>
    <row r="115" s="1" customFormat="1" ht="15" customHeight="1">
      <c r="B115" s="289"/>
      <c r="C115" s="264" t="s">
        <v>38</v>
      </c>
      <c r="D115" s="264"/>
      <c r="E115" s="264"/>
      <c r="F115" s="287" t="s">
        <v>474</v>
      </c>
      <c r="G115" s="264"/>
      <c r="H115" s="264" t="s">
        <v>518</v>
      </c>
      <c r="I115" s="264" t="s">
        <v>509</v>
      </c>
      <c r="J115" s="264"/>
      <c r="K115" s="278"/>
    </row>
    <row r="116" s="1" customFormat="1" ht="15" customHeight="1">
      <c r="B116" s="289"/>
      <c r="C116" s="264" t="s">
        <v>48</v>
      </c>
      <c r="D116" s="264"/>
      <c r="E116" s="264"/>
      <c r="F116" s="287" t="s">
        <v>474</v>
      </c>
      <c r="G116" s="264"/>
      <c r="H116" s="264" t="s">
        <v>519</v>
      </c>
      <c r="I116" s="264" t="s">
        <v>509</v>
      </c>
      <c r="J116" s="264"/>
      <c r="K116" s="278"/>
    </row>
    <row r="117" s="1" customFormat="1" ht="15" customHeight="1">
      <c r="B117" s="289"/>
      <c r="C117" s="264" t="s">
        <v>57</v>
      </c>
      <c r="D117" s="264"/>
      <c r="E117" s="264"/>
      <c r="F117" s="287" t="s">
        <v>474</v>
      </c>
      <c r="G117" s="264"/>
      <c r="H117" s="264" t="s">
        <v>520</v>
      </c>
      <c r="I117" s="264" t="s">
        <v>521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522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468</v>
      </c>
      <c r="D123" s="279"/>
      <c r="E123" s="279"/>
      <c r="F123" s="279" t="s">
        <v>469</v>
      </c>
      <c r="G123" s="280"/>
      <c r="H123" s="279" t="s">
        <v>54</v>
      </c>
      <c r="I123" s="279" t="s">
        <v>57</v>
      </c>
      <c r="J123" s="279" t="s">
        <v>470</v>
      </c>
      <c r="K123" s="308"/>
    </row>
    <row r="124" s="1" customFormat="1" ht="17.25" customHeight="1">
      <c r="B124" s="307"/>
      <c r="C124" s="281" t="s">
        <v>471</v>
      </c>
      <c r="D124" s="281"/>
      <c r="E124" s="281"/>
      <c r="F124" s="282" t="s">
        <v>472</v>
      </c>
      <c r="G124" s="283"/>
      <c r="H124" s="281"/>
      <c r="I124" s="281"/>
      <c r="J124" s="281" t="s">
        <v>473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477</v>
      </c>
      <c r="D126" s="286"/>
      <c r="E126" s="286"/>
      <c r="F126" s="287" t="s">
        <v>474</v>
      </c>
      <c r="G126" s="264"/>
      <c r="H126" s="264" t="s">
        <v>514</v>
      </c>
      <c r="I126" s="264" t="s">
        <v>476</v>
      </c>
      <c r="J126" s="264">
        <v>120</v>
      </c>
      <c r="K126" s="312"/>
    </row>
    <row r="127" s="1" customFormat="1" ht="15" customHeight="1">
      <c r="B127" s="309"/>
      <c r="C127" s="264" t="s">
        <v>523</v>
      </c>
      <c r="D127" s="264"/>
      <c r="E127" s="264"/>
      <c r="F127" s="287" t="s">
        <v>474</v>
      </c>
      <c r="G127" s="264"/>
      <c r="H127" s="264" t="s">
        <v>524</v>
      </c>
      <c r="I127" s="264" t="s">
        <v>476</v>
      </c>
      <c r="J127" s="264" t="s">
        <v>525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474</v>
      </c>
      <c r="G128" s="264"/>
      <c r="H128" s="264" t="s">
        <v>526</v>
      </c>
      <c r="I128" s="264" t="s">
        <v>476</v>
      </c>
      <c r="J128" s="264" t="s">
        <v>525</v>
      </c>
      <c r="K128" s="312"/>
    </row>
    <row r="129" s="1" customFormat="1" ht="15" customHeight="1">
      <c r="B129" s="309"/>
      <c r="C129" s="264" t="s">
        <v>485</v>
      </c>
      <c r="D129" s="264"/>
      <c r="E129" s="264"/>
      <c r="F129" s="287" t="s">
        <v>480</v>
      </c>
      <c r="G129" s="264"/>
      <c r="H129" s="264" t="s">
        <v>486</v>
      </c>
      <c r="I129" s="264" t="s">
        <v>476</v>
      </c>
      <c r="J129" s="264">
        <v>15</v>
      </c>
      <c r="K129" s="312"/>
    </row>
    <row r="130" s="1" customFormat="1" ht="15" customHeight="1">
      <c r="B130" s="309"/>
      <c r="C130" s="290" t="s">
        <v>487</v>
      </c>
      <c r="D130" s="290"/>
      <c r="E130" s="290"/>
      <c r="F130" s="291" t="s">
        <v>480</v>
      </c>
      <c r="G130" s="290"/>
      <c r="H130" s="290" t="s">
        <v>488</v>
      </c>
      <c r="I130" s="290" t="s">
        <v>476</v>
      </c>
      <c r="J130" s="290">
        <v>15</v>
      </c>
      <c r="K130" s="312"/>
    </row>
    <row r="131" s="1" customFormat="1" ht="15" customHeight="1">
      <c r="B131" s="309"/>
      <c r="C131" s="290" t="s">
        <v>489</v>
      </c>
      <c r="D131" s="290"/>
      <c r="E131" s="290"/>
      <c r="F131" s="291" t="s">
        <v>480</v>
      </c>
      <c r="G131" s="290"/>
      <c r="H131" s="290" t="s">
        <v>490</v>
      </c>
      <c r="I131" s="290" t="s">
        <v>476</v>
      </c>
      <c r="J131" s="290">
        <v>20</v>
      </c>
      <c r="K131" s="312"/>
    </row>
    <row r="132" s="1" customFormat="1" ht="15" customHeight="1">
      <c r="B132" s="309"/>
      <c r="C132" s="290" t="s">
        <v>491</v>
      </c>
      <c r="D132" s="290"/>
      <c r="E132" s="290"/>
      <c r="F132" s="291" t="s">
        <v>480</v>
      </c>
      <c r="G132" s="290"/>
      <c r="H132" s="290" t="s">
        <v>492</v>
      </c>
      <c r="I132" s="290" t="s">
        <v>476</v>
      </c>
      <c r="J132" s="290">
        <v>20</v>
      </c>
      <c r="K132" s="312"/>
    </row>
    <row r="133" s="1" customFormat="1" ht="15" customHeight="1">
      <c r="B133" s="309"/>
      <c r="C133" s="264" t="s">
        <v>479</v>
      </c>
      <c r="D133" s="264"/>
      <c r="E133" s="264"/>
      <c r="F133" s="287" t="s">
        <v>480</v>
      </c>
      <c r="G133" s="264"/>
      <c r="H133" s="264" t="s">
        <v>514</v>
      </c>
      <c r="I133" s="264" t="s">
        <v>476</v>
      </c>
      <c r="J133" s="264">
        <v>50</v>
      </c>
      <c r="K133" s="312"/>
    </row>
    <row r="134" s="1" customFormat="1" ht="15" customHeight="1">
      <c r="B134" s="309"/>
      <c r="C134" s="264" t="s">
        <v>493</v>
      </c>
      <c r="D134" s="264"/>
      <c r="E134" s="264"/>
      <c r="F134" s="287" t="s">
        <v>480</v>
      </c>
      <c r="G134" s="264"/>
      <c r="H134" s="264" t="s">
        <v>514</v>
      </c>
      <c r="I134" s="264" t="s">
        <v>476</v>
      </c>
      <c r="J134" s="264">
        <v>50</v>
      </c>
      <c r="K134" s="312"/>
    </row>
    <row r="135" s="1" customFormat="1" ht="15" customHeight="1">
      <c r="B135" s="309"/>
      <c r="C135" s="264" t="s">
        <v>499</v>
      </c>
      <c r="D135" s="264"/>
      <c r="E135" s="264"/>
      <c r="F135" s="287" t="s">
        <v>480</v>
      </c>
      <c r="G135" s="264"/>
      <c r="H135" s="264" t="s">
        <v>514</v>
      </c>
      <c r="I135" s="264" t="s">
        <v>476</v>
      </c>
      <c r="J135" s="264">
        <v>50</v>
      </c>
      <c r="K135" s="312"/>
    </row>
    <row r="136" s="1" customFormat="1" ht="15" customHeight="1">
      <c r="B136" s="309"/>
      <c r="C136" s="264" t="s">
        <v>501</v>
      </c>
      <c r="D136" s="264"/>
      <c r="E136" s="264"/>
      <c r="F136" s="287" t="s">
        <v>480</v>
      </c>
      <c r="G136" s="264"/>
      <c r="H136" s="264" t="s">
        <v>514</v>
      </c>
      <c r="I136" s="264" t="s">
        <v>476</v>
      </c>
      <c r="J136" s="264">
        <v>50</v>
      </c>
      <c r="K136" s="312"/>
    </row>
    <row r="137" s="1" customFormat="1" ht="15" customHeight="1">
      <c r="B137" s="309"/>
      <c r="C137" s="264" t="s">
        <v>502</v>
      </c>
      <c r="D137" s="264"/>
      <c r="E137" s="264"/>
      <c r="F137" s="287" t="s">
        <v>480</v>
      </c>
      <c r="G137" s="264"/>
      <c r="H137" s="264" t="s">
        <v>527</v>
      </c>
      <c r="I137" s="264" t="s">
        <v>476</v>
      </c>
      <c r="J137" s="264">
        <v>255</v>
      </c>
      <c r="K137" s="312"/>
    </row>
    <row r="138" s="1" customFormat="1" ht="15" customHeight="1">
      <c r="B138" s="309"/>
      <c r="C138" s="264" t="s">
        <v>504</v>
      </c>
      <c r="D138" s="264"/>
      <c r="E138" s="264"/>
      <c r="F138" s="287" t="s">
        <v>474</v>
      </c>
      <c r="G138" s="264"/>
      <c r="H138" s="264" t="s">
        <v>528</v>
      </c>
      <c r="I138" s="264" t="s">
        <v>506</v>
      </c>
      <c r="J138" s="264"/>
      <c r="K138" s="312"/>
    </row>
    <row r="139" s="1" customFormat="1" ht="15" customHeight="1">
      <c r="B139" s="309"/>
      <c r="C139" s="264" t="s">
        <v>507</v>
      </c>
      <c r="D139" s="264"/>
      <c r="E139" s="264"/>
      <c r="F139" s="287" t="s">
        <v>474</v>
      </c>
      <c r="G139" s="264"/>
      <c r="H139" s="264" t="s">
        <v>529</v>
      </c>
      <c r="I139" s="264" t="s">
        <v>509</v>
      </c>
      <c r="J139" s="264"/>
      <c r="K139" s="312"/>
    </row>
    <row r="140" s="1" customFormat="1" ht="15" customHeight="1">
      <c r="B140" s="309"/>
      <c r="C140" s="264" t="s">
        <v>510</v>
      </c>
      <c r="D140" s="264"/>
      <c r="E140" s="264"/>
      <c r="F140" s="287" t="s">
        <v>474</v>
      </c>
      <c r="G140" s="264"/>
      <c r="H140" s="264" t="s">
        <v>510</v>
      </c>
      <c r="I140" s="264" t="s">
        <v>509</v>
      </c>
      <c r="J140" s="264"/>
      <c r="K140" s="312"/>
    </row>
    <row r="141" s="1" customFormat="1" ht="15" customHeight="1">
      <c r="B141" s="309"/>
      <c r="C141" s="264" t="s">
        <v>38</v>
      </c>
      <c r="D141" s="264"/>
      <c r="E141" s="264"/>
      <c r="F141" s="287" t="s">
        <v>474</v>
      </c>
      <c r="G141" s="264"/>
      <c r="H141" s="264" t="s">
        <v>530</v>
      </c>
      <c r="I141" s="264" t="s">
        <v>509</v>
      </c>
      <c r="J141" s="264"/>
      <c r="K141" s="312"/>
    </row>
    <row r="142" s="1" customFormat="1" ht="15" customHeight="1">
      <c r="B142" s="309"/>
      <c r="C142" s="264" t="s">
        <v>531</v>
      </c>
      <c r="D142" s="264"/>
      <c r="E142" s="264"/>
      <c r="F142" s="287" t="s">
        <v>474</v>
      </c>
      <c r="G142" s="264"/>
      <c r="H142" s="264" t="s">
        <v>532</v>
      </c>
      <c r="I142" s="264" t="s">
        <v>509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533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468</v>
      </c>
      <c r="D148" s="279"/>
      <c r="E148" s="279"/>
      <c r="F148" s="279" t="s">
        <v>469</v>
      </c>
      <c r="G148" s="280"/>
      <c r="H148" s="279" t="s">
        <v>54</v>
      </c>
      <c r="I148" s="279" t="s">
        <v>57</v>
      </c>
      <c r="J148" s="279" t="s">
        <v>470</v>
      </c>
      <c r="K148" s="278"/>
    </row>
    <row r="149" s="1" customFormat="1" ht="17.25" customHeight="1">
      <c r="B149" s="276"/>
      <c r="C149" s="281" t="s">
        <v>471</v>
      </c>
      <c r="D149" s="281"/>
      <c r="E149" s="281"/>
      <c r="F149" s="282" t="s">
        <v>472</v>
      </c>
      <c r="G149" s="283"/>
      <c r="H149" s="281"/>
      <c r="I149" s="281"/>
      <c r="J149" s="281" t="s">
        <v>473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477</v>
      </c>
      <c r="D151" s="264"/>
      <c r="E151" s="264"/>
      <c r="F151" s="317" t="s">
        <v>474</v>
      </c>
      <c r="G151" s="264"/>
      <c r="H151" s="316" t="s">
        <v>514</v>
      </c>
      <c r="I151" s="316" t="s">
        <v>476</v>
      </c>
      <c r="J151" s="316">
        <v>120</v>
      </c>
      <c r="K151" s="312"/>
    </row>
    <row r="152" s="1" customFormat="1" ht="15" customHeight="1">
      <c r="B152" s="289"/>
      <c r="C152" s="316" t="s">
        <v>523</v>
      </c>
      <c r="D152" s="264"/>
      <c r="E152" s="264"/>
      <c r="F152" s="317" t="s">
        <v>474</v>
      </c>
      <c r="G152" s="264"/>
      <c r="H152" s="316" t="s">
        <v>534</v>
      </c>
      <c r="I152" s="316" t="s">
        <v>476</v>
      </c>
      <c r="J152" s="316" t="s">
        <v>525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474</v>
      </c>
      <c r="G153" s="264"/>
      <c r="H153" s="316" t="s">
        <v>535</v>
      </c>
      <c r="I153" s="316" t="s">
        <v>476</v>
      </c>
      <c r="J153" s="316" t="s">
        <v>525</v>
      </c>
      <c r="K153" s="312"/>
    </row>
    <row r="154" s="1" customFormat="1" ht="15" customHeight="1">
      <c r="B154" s="289"/>
      <c r="C154" s="316" t="s">
        <v>479</v>
      </c>
      <c r="D154" s="264"/>
      <c r="E154" s="264"/>
      <c r="F154" s="317" t="s">
        <v>480</v>
      </c>
      <c r="G154" s="264"/>
      <c r="H154" s="316" t="s">
        <v>514</v>
      </c>
      <c r="I154" s="316" t="s">
        <v>476</v>
      </c>
      <c r="J154" s="316">
        <v>50</v>
      </c>
      <c r="K154" s="312"/>
    </row>
    <row r="155" s="1" customFormat="1" ht="15" customHeight="1">
      <c r="B155" s="289"/>
      <c r="C155" s="316" t="s">
        <v>482</v>
      </c>
      <c r="D155" s="264"/>
      <c r="E155" s="264"/>
      <c r="F155" s="317" t="s">
        <v>474</v>
      </c>
      <c r="G155" s="264"/>
      <c r="H155" s="316" t="s">
        <v>514</v>
      </c>
      <c r="I155" s="316" t="s">
        <v>484</v>
      </c>
      <c r="J155" s="316"/>
      <c r="K155" s="312"/>
    </row>
    <row r="156" s="1" customFormat="1" ht="15" customHeight="1">
      <c r="B156" s="289"/>
      <c r="C156" s="316" t="s">
        <v>493</v>
      </c>
      <c r="D156" s="264"/>
      <c r="E156" s="264"/>
      <c r="F156" s="317" t="s">
        <v>480</v>
      </c>
      <c r="G156" s="264"/>
      <c r="H156" s="316" t="s">
        <v>514</v>
      </c>
      <c r="I156" s="316" t="s">
        <v>476</v>
      </c>
      <c r="J156" s="316">
        <v>50</v>
      </c>
      <c r="K156" s="312"/>
    </row>
    <row r="157" s="1" customFormat="1" ht="15" customHeight="1">
      <c r="B157" s="289"/>
      <c r="C157" s="316" t="s">
        <v>501</v>
      </c>
      <c r="D157" s="264"/>
      <c r="E157" s="264"/>
      <c r="F157" s="317" t="s">
        <v>480</v>
      </c>
      <c r="G157" s="264"/>
      <c r="H157" s="316" t="s">
        <v>514</v>
      </c>
      <c r="I157" s="316" t="s">
        <v>476</v>
      </c>
      <c r="J157" s="316">
        <v>50</v>
      </c>
      <c r="K157" s="312"/>
    </row>
    <row r="158" s="1" customFormat="1" ht="15" customHeight="1">
      <c r="B158" s="289"/>
      <c r="C158" s="316" t="s">
        <v>499</v>
      </c>
      <c r="D158" s="264"/>
      <c r="E158" s="264"/>
      <c r="F158" s="317" t="s">
        <v>480</v>
      </c>
      <c r="G158" s="264"/>
      <c r="H158" s="316" t="s">
        <v>514</v>
      </c>
      <c r="I158" s="316" t="s">
        <v>476</v>
      </c>
      <c r="J158" s="316">
        <v>50</v>
      </c>
      <c r="K158" s="312"/>
    </row>
    <row r="159" s="1" customFormat="1" ht="15" customHeight="1">
      <c r="B159" s="289"/>
      <c r="C159" s="316" t="s">
        <v>91</v>
      </c>
      <c r="D159" s="264"/>
      <c r="E159" s="264"/>
      <c r="F159" s="317" t="s">
        <v>474</v>
      </c>
      <c r="G159" s="264"/>
      <c r="H159" s="316" t="s">
        <v>536</v>
      </c>
      <c r="I159" s="316" t="s">
        <v>476</v>
      </c>
      <c r="J159" s="316" t="s">
        <v>537</v>
      </c>
      <c r="K159" s="312"/>
    </row>
    <row r="160" s="1" customFormat="1" ht="15" customHeight="1">
      <c r="B160" s="289"/>
      <c r="C160" s="316" t="s">
        <v>538</v>
      </c>
      <c r="D160" s="264"/>
      <c r="E160" s="264"/>
      <c r="F160" s="317" t="s">
        <v>474</v>
      </c>
      <c r="G160" s="264"/>
      <c r="H160" s="316" t="s">
        <v>539</v>
      </c>
      <c r="I160" s="316" t="s">
        <v>509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540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468</v>
      </c>
      <c r="D166" s="279"/>
      <c r="E166" s="279"/>
      <c r="F166" s="279" t="s">
        <v>469</v>
      </c>
      <c r="G166" s="321"/>
      <c r="H166" s="322" t="s">
        <v>54</v>
      </c>
      <c r="I166" s="322" t="s">
        <v>57</v>
      </c>
      <c r="J166" s="279" t="s">
        <v>470</v>
      </c>
      <c r="K166" s="256"/>
    </row>
    <row r="167" s="1" customFormat="1" ht="17.25" customHeight="1">
      <c r="B167" s="257"/>
      <c r="C167" s="281" t="s">
        <v>471</v>
      </c>
      <c r="D167" s="281"/>
      <c r="E167" s="281"/>
      <c r="F167" s="282" t="s">
        <v>472</v>
      </c>
      <c r="G167" s="323"/>
      <c r="H167" s="324"/>
      <c r="I167" s="324"/>
      <c r="J167" s="281" t="s">
        <v>473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477</v>
      </c>
      <c r="D169" s="264"/>
      <c r="E169" s="264"/>
      <c r="F169" s="287" t="s">
        <v>474</v>
      </c>
      <c r="G169" s="264"/>
      <c r="H169" s="264" t="s">
        <v>514</v>
      </c>
      <c r="I169" s="264" t="s">
        <v>476</v>
      </c>
      <c r="J169" s="264">
        <v>120</v>
      </c>
      <c r="K169" s="312"/>
    </row>
    <row r="170" s="1" customFormat="1" ht="15" customHeight="1">
      <c r="B170" s="289"/>
      <c r="C170" s="264" t="s">
        <v>523</v>
      </c>
      <c r="D170" s="264"/>
      <c r="E170" s="264"/>
      <c r="F170" s="287" t="s">
        <v>474</v>
      </c>
      <c r="G170" s="264"/>
      <c r="H170" s="264" t="s">
        <v>524</v>
      </c>
      <c r="I170" s="264" t="s">
        <v>476</v>
      </c>
      <c r="J170" s="264" t="s">
        <v>525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474</v>
      </c>
      <c r="G171" s="264"/>
      <c r="H171" s="264" t="s">
        <v>541</v>
      </c>
      <c r="I171" s="264" t="s">
        <v>476</v>
      </c>
      <c r="J171" s="264" t="s">
        <v>525</v>
      </c>
      <c r="K171" s="312"/>
    </row>
    <row r="172" s="1" customFormat="1" ht="15" customHeight="1">
      <c r="B172" s="289"/>
      <c r="C172" s="264" t="s">
        <v>479</v>
      </c>
      <c r="D172" s="264"/>
      <c r="E172" s="264"/>
      <c r="F172" s="287" t="s">
        <v>480</v>
      </c>
      <c r="G172" s="264"/>
      <c r="H172" s="264" t="s">
        <v>541</v>
      </c>
      <c r="I172" s="264" t="s">
        <v>476</v>
      </c>
      <c r="J172" s="264">
        <v>50</v>
      </c>
      <c r="K172" s="312"/>
    </row>
    <row r="173" s="1" customFormat="1" ht="15" customHeight="1">
      <c r="B173" s="289"/>
      <c r="C173" s="264" t="s">
        <v>482</v>
      </c>
      <c r="D173" s="264"/>
      <c r="E173" s="264"/>
      <c r="F173" s="287" t="s">
        <v>474</v>
      </c>
      <c r="G173" s="264"/>
      <c r="H173" s="264" t="s">
        <v>541</v>
      </c>
      <c r="I173" s="264" t="s">
        <v>484</v>
      </c>
      <c r="J173" s="264"/>
      <c r="K173" s="312"/>
    </row>
    <row r="174" s="1" customFormat="1" ht="15" customHeight="1">
      <c r="B174" s="289"/>
      <c r="C174" s="264" t="s">
        <v>493</v>
      </c>
      <c r="D174" s="264"/>
      <c r="E174" s="264"/>
      <c r="F174" s="287" t="s">
        <v>480</v>
      </c>
      <c r="G174" s="264"/>
      <c r="H174" s="264" t="s">
        <v>541</v>
      </c>
      <c r="I174" s="264" t="s">
        <v>476</v>
      </c>
      <c r="J174" s="264">
        <v>50</v>
      </c>
      <c r="K174" s="312"/>
    </row>
    <row r="175" s="1" customFormat="1" ht="15" customHeight="1">
      <c r="B175" s="289"/>
      <c r="C175" s="264" t="s">
        <v>501</v>
      </c>
      <c r="D175" s="264"/>
      <c r="E175" s="264"/>
      <c r="F175" s="287" t="s">
        <v>480</v>
      </c>
      <c r="G175" s="264"/>
      <c r="H175" s="264" t="s">
        <v>541</v>
      </c>
      <c r="I175" s="264" t="s">
        <v>476</v>
      </c>
      <c r="J175" s="264">
        <v>50</v>
      </c>
      <c r="K175" s="312"/>
    </row>
    <row r="176" s="1" customFormat="1" ht="15" customHeight="1">
      <c r="B176" s="289"/>
      <c r="C176" s="264" t="s">
        <v>499</v>
      </c>
      <c r="D176" s="264"/>
      <c r="E176" s="264"/>
      <c r="F176" s="287" t="s">
        <v>480</v>
      </c>
      <c r="G176" s="264"/>
      <c r="H176" s="264" t="s">
        <v>541</v>
      </c>
      <c r="I176" s="264" t="s">
        <v>476</v>
      </c>
      <c r="J176" s="264">
        <v>50</v>
      </c>
      <c r="K176" s="312"/>
    </row>
    <row r="177" s="1" customFormat="1" ht="15" customHeight="1">
      <c r="B177" s="289"/>
      <c r="C177" s="264" t="s">
        <v>102</v>
      </c>
      <c r="D177" s="264"/>
      <c r="E177" s="264"/>
      <c r="F177" s="287" t="s">
        <v>474</v>
      </c>
      <c r="G177" s="264"/>
      <c r="H177" s="264" t="s">
        <v>542</v>
      </c>
      <c r="I177" s="264" t="s">
        <v>543</v>
      </c>
      <c r="J177" s="264"/>
      <c r="K177" s="312"/>
    </row>
    <row r="178" s="1" customFormat="1" ht="15" customHeight="1">
      <c r="B178" s="289"/>
      <c r="C178" s="264" t="s">
        <v>57</v>
      </c>
      <c r="D178" s="264"/>
      <c r="E178" s="264"/>
      <c r="F178" s="287" t="s">
        <v>474</v>
      </c>
      <c r="G178" s="264"/>
      <c r="H178" s="264" t="s">
        <v>544</v>
      </c>
      <c r="I178" s="264" t="s">
        <v>545</v>
      </c>
      <c r="J178" s="264">
        <v>1</v>
      </c>
      <c r="K178" s="312"/>
    </row>
    <row r="179" s="1" customFormat="1" ht="15" customHeight="1">
      <c r="B179" s="289"/>
      <c r="C179" s="264" t="s">
        <v>53</v>
      </c>
      <c r="D179" s="264"/>
      <c r="E179" s="264"/>
      <c r="F179" s="287" t="s">
        <v>474</v>
      </c>
      <c r="G179" s="264"/>
      <c r="H179" s="264" t="s">
        <v>546</v>
      </c>
      <c r="I179" s="264" t="s">
        <v>476</v>
      </c>
      <c r="J179" s="264">
        <v>20</v>
      </c>
      <c r="K179" s="312"/>
    </row>
    <row r="180" s="1" customFormat="1" ht="15" customHeight="1">
      <c r="B180" s="289"/>
      <c r="C180" s="264" t="s">
        <v>54</v>
      </c>
      <c r="D180" s="264"/>
      <c r="E180" s="264"/>
      <c r="F180" s="287" t="s">
        <v>474</v>
      </c>
      <c r="G180" s="264"/>
      <c r="H180" s="264" t="s">
        <v>547</v>
      </c>
      <c r="I180" s="264" t="s">
        <v>476</v>
      </c>
      <c r="J180" s="264">
        <v>255</v>
      </c>
      <c r="K180" s="312"/>
    </row>
    <row r="181" s="1" customFormat="1" ht="15" customHeight="1">
      <c r="B181" s="289"/>
      <c r="C181" s="264" t="s">
        <v>103</v>
      </c>
      <c r="D181" s="264"/>
      <c r="E181" s="264"/>
      <c r="F181" s="287" t="s">
        <v>474</v>
      </c>
      <c r="G181" s="264"/>
      <c r="H181" s="264" t="s">
        <v>438</v>
      </c>
      <c r="I181" s="264" t="s">
        <v>476</v>
      </c>
      <c r="J181" s="264">
        <v>10</v>
      </c>
      <c r="K181" s="312"/>
    </row>
    <row r="182" s="1" customFormat="1" ht="15" customHeight="1">
      <c r="B182" s="289"/>
      <c r="C182" s="264" t="s">
        <v>104</v>
      </c>
      <c r="D182" s="264"/>
      <c r="E182" s="264"/>
      <c r="F182" s="287" t="s">
        <v>474</v>
      </c>
      <c r="G182" s="264"/>
      <c r="H182" s="264" t="s">
        <v>548</v>
      </c>
      <c r="I182" s="264" t="s">
        <v>509</v>
      </c>
      <c r="J182" s="264"/>
      <c r="K182" s="312"/>
    </row>
    <row r="183" s="1" customFormat="1" ht="15" customHeight="1">
      <c r="B183" s="289"/>
      <c r="C183" s="264" t="s">
        <v>549</v>
      </c>
      <c r="D183" s="264"/>
      <c r="E183" s="264"/>
      <c r="F183" s="287" t="s">
        <v>474</v>
      </c>
      <c r="G183" s="264"/>
      <c r="H183" s="264" t="s">
        <v>550</v>
      </c>
      <c r="I183" s="264" t="s">
        <v>509</v>
      </c>
      <c r="J183" s="264"/>
      <c r="K183" s="312"/>
    </row>
    <row r="184" s="1" customFormat="1" ht="15" customHeight="1">
      <c r="B184" s="289"/>
      <c r="C184" s="264" t="s">
        <v>538</v>
      </c>
      <c r="D184" s="264"/>
      <c r="E184" s="264"/>
      <c r="F184" s="287" t="s">
        <v>474</v>
      </c>
      <c r="G184" s="264"/>
      <c r="H184" s="264" t="s">
        <v>551</v>
      </c>
      <c r="I184" s="264" t="s">
        <v>509</v>
      </c>
      <c r="J184" s="264"/>
      <c r="K184" s="312"/>
    </row>
    <row r="185" s="1" customFormat="1" ht="15" customHeight="1">
      <c r="B185" s="289"/>
      <c r="C185" s="264" t="s">
        <v>106</v>
      </c>
      <c r="D185" s="264"/>
      <c r="E185" s="264"/>
      <c r="F185" s="287" t="s">
        <v>480</v>
      </c>
      <c r="G185" s="264"/>
      <c r="H185" s="264" t="s">
        <v>552</v>
      </c>
      <c r="I185" s="264" t="s">
        <v>476</v>
      </c>
      <c r="J185" s="264">
        <v>50</v>
      </c>
      <c r="K185" s="312"/>
    </row>
    <row r="186" s="1" customFormat="1" ht="15" customHeight="1">
      <c r="B186" s="289"/>
      <c r="C186" s="264" t="s">
        <v>553</v>
      </c>
      <c r="D186" s="264"/>
      <c r="E186" s="264"/>
      <c r="F186" s="287" t="s">
        <v>480</v>
      </c>
      <c r="G186" s="264"/>
      <c r="H186" s="264" t="s">
        <v>554</v>
      </c>
      <c r="I186" s="264" t="s">
        <v>555</v>
      </c>
      <c r="J186" s="264"/>
      <c r="K186" s="312"/>
    </row>
    <row r="187" s="1" customFormat="1" ht="15" customHeight="1">
      <c r="B187" s="289"/>
      <c r="C187" s="264" t="s">
        <v>556</v>
      </c>
      <c r="D187" s="264"/>
      <c r="E187" s="264"/>
      <c r="F187" s="287" t="s">
        <v>480</v>
      </c>
      <c r="G187" s="264"/>
      <c r="H187" s="264" t="s">
        <v>557</v>
      </c>
      <c r="I187" s="264" t="s">
        <v>555</v>
      </c>
      <c r="J187" s="264"/>
      <c r="K187" s="312"/>
    </row>
    <row r="188" s="1" customFormat="1" ht="15" customHeight="1">
      <c r="B188" s="289"/>
      <c r="C188" s="264" t="s">
        <v>558</v>
      </c>
      <c r="D188" s="264"/>
      <c r="E188" s="264"/>
      <c r="F188" s="287" t="s">
        <v>480</v>
      </c>
      <c r="G188" s="264"/>
      <c r="H188" s="264" t="s">
        <v>559</v>
      </c>
      <c r="I188" s="264" t="s">
        <v>555</v>
      </c>
      <c r="J188" s="264"/>
      <c r="K188" s="312"/>
    </row>
    <row r="189" s="1" customFormat="1" ht="15" customHeight="1">
      <c r="B189" s="289"/>
      <c r="C189" s="325" t="s">
        <v>560</v>
      </c>
      <c r="D189" s="264"/>
      <c r="E189" s="264"/>
      <c r="F189" s="287" t="s">
        <v>480</v>
      </c>
      <c r="G189" s="264"/>
      <c r="H189" s="264" t="s">
        <v>561</v>
      </c>
      <c r="I189" s="264" t="s">
        <v>562</v>
      </c>
      <c r="J189" s="326" t="s">
        <v>563</v>
      </c>
      <c r="K189" s="312"/>
    </row>
    <row r="190" s="1" customFormat="1" ht="15" customHeight="1">
      <c r="B190" s="289"/>
      <c r="C190" s="325" t="s">
        <v>42</v>
      </c>
      <c r="D190" s="264"/>
      <c r="E190" s="264"/>
      <c r="F190" s="287" t="s">
        <v>474</v>
      </c>
      <c r="G190" s="264"/>
      <c r="H190" s="261" t="s">
        <v>564</v>
      </c>
      <c r="I190" s="264" t="s">
        <v>565</v>
      </c>
      <c r="J190" s="264"/>
      <c r="K190" s="312"/>
    </row>
    <row r="191" s="1" customFormat="1" ht="15" customHeight="1">
      <c r="B191" s="289"/>
      <c r="C191" s="325" t="s">
        <v>566</v>
      </c>
      <c r="D191" s="264"/>
      <c r="E191" s="264"/>
      <c r="F191" s="287" t="s">
        <v>474</v>
      </c>
      <c r="G191" s="264"/>
      <c r="H191" s="264" t="s">
        <v>567</v>
      </c>
      <c r="I191" s="264" t="s">
        <v>509</v>
      </c>
      <c r="J191" s="264"/>
      <c r="K191" s="312"/>
    </row>
    <row r="192" s="1" customFormat="1" ht="15" customHeight="1">
      <c r="B192" s="289"/>
      <c r="C192" s="325" t="s">
        <v>568</v>
      </c>
      <c r="D192" s="264"/>
      <c r="E192" s="264"/>
      <c r="F192" s="287" t="s">
        <v>474</v>
      </c>
      <c r="G192" s="264"/>
      <c r="H192" s="264" t="s">
        <v>569</v>
      </c>
      <c r="I192" s="264" t="s">
        <v>509</v>
      </c>
      <c r="J192" s="264"/>
      <c r="K192" s="312"/>
    </row>
    <row r="193" s="1" customFormat="1" ht="15" customHeight="1">
      <c r="B193" s="289"/>
      <c r="C193" s="325" t="s">
        <v>570</v>
      </c>
      <c r="D193" s="264"/>
      <c r="E193" s="264"/>
      <c r="F193" s="287" t="s">
        <v>480</v>
      </c>
      <c r="G193" s="264"/>
      <c r="H193" s="264" t="s">
        <v>571</v>
      </c>
      <c r="I193" s="264" t="s">
        <v>509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572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573</v>
      </c>
      <c r="D200" s="328"/>
      <c r="E200" s="328"/>
      <c r="F200" s="328" t="s">
        <v>574</v>
      </c>
      <c r="G200" s="329"/>
      <c r="H200" s="328" t="s">
        <v>575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565</v>
      </c>
      <c r="D202" s="264"/>
      <c r="E202" s="264"/>
      <c r="F202" s="287" t="s">
        <v>43</v>
      </c>
      <c r="G202" s="264"/>
      <c r="H202" s="264" t="s">
        <v>576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44</v>
      </c>
      <c r="G203" s="264"/>
      <c r="H203" s="264" t="s">
        <v>577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47</v>
      </c>
      <c r="G204" s="264"/>
      <c r="H204" s="264" t="s">
        <v>578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45</v>
      </c>
      <c r="G205" s="264"/>
      <c r="H205" s="264" t="s">
        <v>579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46</v>
      </c>
      <c r="G206" s="264"/>
      <c r="H206" s="264" t="s">
        <v>580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521</v>
      </c>
      <c r="D208" s="264"/>
      <c r="E208" s="264"/>
      <c r="F208" s="287" t="s">
        <v>77</v>
      </c>
      <c r="G208" s="264"/>
      <c r="H208" s="264" t="s">
        <v>581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417</v>
      </c>
      <c r="G209" s="264"/>
      <c r="H209" s="264" t="s">
        <v>418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415</v>
      </c>
      <c r="G210" s="264"/>
      <c r="H210" s="264" t="s">
        <v>582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419</v>
      </c>
      <c r="G211" s="325"/>
      <c r="H211" s="316" t="s">
        <v>420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421</v>
      </c>
      <c r="G212" s="325"/>
      <c r="H212" s="316" t="s">
        <v>583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545</v>
      </c>
      <c r="D214" s="264"/>
      <c r="E214" s="264"/>
      <c r="F214" s="287">
        <v>1</v>
      </c>
      <c r="G214" s="325"/>
      <c r="H214" s="316" t="s">
        <v>584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585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586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587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2023-09-21T12:22:33Z</dcterms:created>
  <dcterms:modified xsi:type="dcterms:W3CDTF">2023-09-21T12:22:38Z</dcterms:modified>
</cp:coreProperties>
</file>